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<sst xmlns="http://schemas.openxmlformats.org/spreadsheetml/2006/main" count="20" uniqueCount="19">
  <si>
    <t>温度摄氏度</t>
  </si>
  <si>
    <t>温度华氏度</t>
  </si>
  <si>
    <t>B</t>
  </si>
  <si>
    <t>R0</t>
  </si>
  <si>
    <t>R</t>
  </si>
  <si>
    <t>ad</t>
  </si>
  <si>
    <t>反推华氏摄氏度</t>
  </si>
  <si>
    <t>不接</t>
  </si>
  <si>
    <t>45000Ω</t>
  </si>
  <si>
    <t>5400Ω</t>
  </si>
  <si>
    <t>4000Ω</t>
  </si>
  <si>
    <t>2900Ω</t>
  </si>
  <si>
    <t>2200Ω</t>
  </si>
  <si>
    <t>1680Ω</t>
  </si>
  <si>
    <t>125℃</t>
  </si>
  <si>
    <t>1480Ω</t>
  </si>
  <si>
    <t>1300Ω</t>
  </si>
  <si>
    <t>摄氏度</t>
  </si>
  <si>
    <t>华氏度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</si>
</sst>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3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1" fillId="5" borderId="5" applyNumberFormat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M28" sqref="M28"/>
    </sheetView>
  </sheetViews>
  <sheetFormatPr defaultColWidth="9" defaultRowHeight="13.5"/>
  <cols>
    <col min="1" max="1" width="11" customWidth="1"/>
    <col min="2" max="2" width="11" style="1" customWidth="1"/>
    <col min="5" max="6" width="9" style="1"/>
    <col min="7" max="7" width="15.0916666666667" customWidth="1"/>
    <col min="8" max="8" width="13.9083333333333" customWidth="1"/>
    <col min="10" max="10" width="11" customWidth="1"/>
  </cols>
  <sheetData>
    <row r="1" spans="1:10">
      <c r="A1" t="s">
        <v>0</v>
      </c>
      <c r="B1" s="1" t="s">
        <v>1</v>
      </c>
      <c r="C1" t="s">
        <v>2</v>
      </c>
      <c r="D1" t="s">
        <v>3</v>
      </c>
      <c r="E1" s="1" t="s">
        <v>4</v>
      </c>
      <c r="F1" s="1" t="s">
        <v>5</v>
      </c>
      <c r="G1" s="1" t="s">
        <v>6</v>
      </c>
      <c r="J1" t="s">
        <v>0</v>
      </c>
    </row>
    <row r="2" spans="1:10">
      <c r="A2">
        <v>-50</v>
      </c>
      <c r="B2" s="1">
        <f>A2+273.15</f>
        <v>223.15</v>
      </c>
      <c r="C2">
        <v>4100</v>
      </c>
      <c r="D2">
        <v>47000</v>
      </c>
      <c r="E2" s="1">
        <f>D2*(EXP(C2*(1/B2-1/295.15)))</f>
        <v>4155538.77591557</v>
      </c>
      <c r="F2" s="1">
        <f>4096*E2/(E2+2000)</f>
        <v>4094.02960346457</v>
      </c>
      <c r="G2">
        <f>1/((LN(E2/D2))/4000+1/298.15)</f>
        <v>223.487215670293</v>
      </c>
      <c r="H2">
        <f>(LN(E2/D2))/4000</f>
        <v>0.00112051244161673</v>
      </c>
      <c r="J2">
        <v>-50</v>
      </c>
    </row>
    <row r="3" spans="1:11">
      <c r="A3">
        <v>-40</v>
      </c>
      <c r="B3" s="1">
        <f>A3+273.15</f>
        <v>233.15</v>
      </c>
      <c r="C3">
        <v>4100</v>
      </c>
      <c r="D3">
        <v>47000</v>
      </c>
      <c r="E3" s="1">
        <f>D3*(EXP(C3*(1/B3-1/295.15)))</f>
        <v>1889658.51209524</v>
      </c>
      <c r="F3" s="1">
        <f>4096*E3/(E3+2000)</f>
        <v>4091.66940864452</v>
      </c>
      <c r="G3">
        <f>1/((LN(E3/D3))/4000+1/298.15)</f>
        <v>233.780464126104</v>
      </c>
      <c r="H3">
        <f>(LN(E3/D3))/4000</f>
        <v>0.00092350095214692</v>
      </c>
      <c r="J3">
        <v>-40</v>
      </c>
      <c r="K3" t="s">
        <v>7</v>
      </c>
    </row>
    <row r="4" spans="1:10">
      <c r="A4">
        <v>-30</v>
      </c>
      <c r="B4" s="1">
        <f t="shared" ref="B4:B24" si="0">A4+273.15</f>
        <v>243.15</v>
      </c>
      <c r="C4">
        <v>4100</v>
      </c>
      <c r="D4">
        <v>47000</v>
      </c>
      <c r="E4" s="1">
        <f t="shared" ref="E4:E24" si="1">D4*(EXP(C4*(1/B4-1/295.15)))</f>
        <v>916832.862271079</v>
      </c>
      <c r="F4" s="1">
        <f t="shared" ref="F4:F24" si="2">4096*E4/(E4+2000)</f>
        <v>4087.08434152023</v>
      </c>
      <c r="G4">
        <f t="shared" ref="G4:G24" si="3">1/((LN(E4/D4))/4000+1/298.15)</f>
        <v>244.098263479574</v>
      </c>
      <c r="H4">
        <f t="shared" ref="H4:H24" si="4">(LN(E4/D4))/4000</f>
        <v>0.000742694397036133</v>
      </c>
      <c r="J4">
        <v>-30</v>
      </c>
    </row>
    <row r="5" spans="1:10">
      <c r="A5">
        <v>-20</v>
      </c>
      <c r="B5" s="1">
        <f t="shared" si="0"/>
        <v>253.15</v>
      </c>
      <c r="C5">
        <v>4100</v>
      </c>
      <c r="D5">
        <v>47000</v>
      </c>
      <c r="E5" s="1">
        <f t="shared" si="1"/>
        <v>470990.124295198</v>
      </c>
      <c r="F5" s="1">
        <f t="shared" si="2"/>
        <v>4078.6803994857</v>
      </c>
      <c r="G5">
        <f t="shared" si="3"/>
        <v>254.440701671784</v>
      </c>
      <c r="H5">
        <f t="shared" si="4"/>
        <v>0.000576172381140105</v>
      </c>
      <c r="J5">
        <v>-20</v>
      </c>
    </row>
    <row r="6" spans="1:10">
      <c r="A6">
        <v>-10</v>
      </c>
      <c r="B6" s="1">
        <f t="shared" si="0"/>
        <v>263.15</v>
      </c>
      <c r="C6">
        <v>4100</v>
      </c>
      <c r="D6">
        <v>47000</v>
      </c>
      <c r="E6" s="1">
        <f t="shared" si="1"/>
        <v>254518.436203511</v>
      </c>
      <c r="F6" s="1">
        <f t="shared" si="2"/>
        <v>4064.06467355235</v>
      </c>
      <c r="G6">
        <f t="shared" si="3"/>
        <v>264.80786706432</v>
      </c>
      <c r="H6">
        <f t="shared" si="4"/>
        <v>0.000422306418133761</v>
      </c>
      <c r="J6">
        <v>-10</v>
      </c>
    </row>
    <row r="7" spans="1:10">
      <c r="A7">
        <v>0</v>
      </c>
      <c r="B7" s="1">
        <f t="shared" si="0"/>
        <v>273.15</v>
      </c>
      <c r="C7">
        <v>4100</v>
      </c>
      <c r="D7">
        <v>47000</v>
      </c>
      <c r="E7" s="1">
        <f t="shared" si="1"/>
        <v>143879.132370194</v>
      </c>
      <c r="F7" s="1">
        <f t="shared" si="2"/>
        <v>4039.84392156096</v>
      </c>
      <c r="G7">
        <f t="shared" si="3"/>
        <v>275.199848441793</v>
      </c>
      <c r="H7">
        <f t="shared" si="4"/>
        <v>0.000279706496716751</v>
      </c>
      <c r="J7">
        <v>0</v>
      </c>
    </row>
    <row r="8" spans="1:10">
      <c r="A8">
        <v>10</v>
      </c>
      <c r="B8" s="1">
        <f t="shared" si="0"/>
        <v>283.15</v>
      </c>
      <c r="C8">
        <v>4100</v>
      </c>
      <c r="D8">
        <v>47000</v>
      </c>
      <c r="E8" s="1">
        <f t="shared" si="1"/>
        <v>84678.6479753853</v>
      </c>
      <c r="F8" s="1">
        <f t="shared" si="2"/>
        <v>4001.48998869564</v>
      </c>
      <c r="G8">
        <f t="shared" si="3"/>
        <v>285.616735014373</v>
      </c>
      <c r="H8">
        <f t="shared" si="4"/>
        <v>0.000147178969537214</v>
      </c>
      <c r="J8">
        <v>10</v>
      </c>
    </row>
    <row r="9" spans="1:10">
      <c r="A9">
        <v>20</v>
      </c>
      <c r="B9" s="1">
        <f t="shared" si="0"/>
        <v>293.15</v>
      </c>
      <c r="C9">
        <v>4100</v>
      </c>
      <c r="D9">
        <v>47000</v>
      </c>
      <c r="E9" s="1">
        <f t="shared" si="1"/>
        <v>51672.1962251282</v>
      </c>
      <c r="F9" s="1">
        <f t="shared" si="2"/>
        <v>3943.36976356178</v>
      </c>
      <c r="G9">
        <f t="shared" si="3"/>
        <v>296.05861642034</v>
      </c>
      <c r="H9">
        <f t="shared" si="4"/>
        <v>2.36930611316519e-5</v>
      </c>
      <c r="J9">
        <v>20</v>
      </c>
    </row>
    <row r="10" spans="1:11">
      <c r="A10">
        <v>25</v>
      </c>
      <c r="B10" s="1">
        <f t="shared" si="0"/>
        <v>298.15</v>
      </c>
      <c r="C10">
        <v>4100</v>
      </c>
      <c r="D10">
        <v>47000</v>
      </c>
      <c r="E10" s="1">
        <f t="shared" ref="E10" si="5">D10*(EXP(C10*(1/B10-1/295.15)))</f>
        <v>40869.0577463365</v>
      </c>
      <c r="F10" s="1">
        <f t="shared" ref="F10" si="6">4096*E10/(E10+2000)</f>
        <v>3904.90646002827</v>
      </c>
      <c r="G10">
        <f t="shared" ref="G10" si="7">1/((LN(E10/D10))/4000+1/298.15)</f>
        <v>301.288958315501</v>
      </c>
      <c r="H10">
        <f t="shared" ref="H10" si="8">(LN(E10/D10))/4000</f>
        <v>-3.49435898243016e-5</v>
      </c>
      <c r="J10">
        <v>25</v>
      </c>
      <c r="K10" t="s">
        <v>8</v>
      </c>
    </row>
    <row r="11" spans="1:10">
      <c r="A11">
        <v>30</v>
      </c>
      <c r="B11" s="1">
        <f t="shared" si="0"/>
        <v>303.15</v>
      </c>
      <c r="C11">
        <v>4100</v>
      </c>
      <c r="D11">
        <v>47000</v>
      </c>
      <c r="E11" s="1">
        <f t="shared" si="1"/>
        <v>32575.6025582638</v>
      </c>
      <c r="F11" s="1">
        <f t="shared" si="2"/>
        <v>3859.06992810333</v>
      </c>
      <c r="G11">
        <f t="shared" si="3"/>
        <v>306.525582728658</v>
      </c>
      <c r="H11">
        <f t="shared" si="4"/>
        <v>-9.1645995325663e-5</v>
      </c>
      <c r="J11">
        <v>30</v>
      </c>
    </row>
    <row r="12" spans="1:10">
      <c r="A12">
        <v>40</v>
      </c>
      <c r="B12" s="1">
        <f t="shared" si="0"/>
        <v>313.15</v>
      </c>
      <c r="C12">
        <v>4100</v>
      </c>
      <c r="D12">
        <v>47000</v>
      </c>
      <c r="E12" s="1">
        <f t="shared" si="1"/>
        <v>21150.6979462399</v>
      </c>
      <c r="F12" s="1">
        <f t="shared" si="2"/>
        <v>3742.14457762685</v>
      </c>
      <c r="G12">
        <f t="shared" si="3"/>
        <v>317.017724441563</v>
      </c>
      <c r="H12">
        <f t="shared" si="4"/>
        <v>-0.00019961867423501</v>
      </c>
      <c r="J12">
        <v>40</v>
      </c>
    </row>
    <row r="13" spans="1:10">
      <c r="A13">
        <v>50</v>
      </c>
      <c r="B13" s="1">
        <f t="shared" si="0"/>
        <v>323.15</v>
      </c>
      <c r="C13">
        <v>4100</v>
      </c>
      <c r="D13">
        <v>47000</v>
      </c>
      <c r="E13" s="1">
        <f t="shared" si="1"/>
        <v>14104.7586728108</v>
      </c>
      <c r="F13" s="1">
        <f t="shared" si="2"/>
        <v>3587.33047154377</v>
      </c>
      <c r="G13">
        <f t="shared" si="3"/>
        <v>327.535132497169</v>
      </c>
      <c r="H13">
        <f t="shared" si="4"/>
        <v>-0.000300908841684703</v>
      </c>
      <c r="J13">
        <v>50</v>
      </c>
    </row>
    <row r="14" spans="1:10">
      <c r="A14">
        <v>60</v>
      </c>
      <c r="B14" s="1">
        <f t="shared" si="0"/>
        <v>333.15</v>
      </c>
      <c r="C14">
        <v>4100</v>
      </c>
      <c r="D14">
        <v>47000</v>
      </c>
      <c r="E14" s="1">
        <f t="shared" si="1"/>
        <v>9637.62378610526</v>
      </c>
      <c r="F14" s="1">
        <f t="shared" si="2"/>
        <v>3392.07623080402</v>
      </c>
      <c r="G14">
        <f t="shared" si="3"/>
        <v>338.077898272101</v>
      </c>
      <c r="H14">
        <f t="shared" si="4"/>
        <v>-0.00039611825467246</v>
      </c>
      <c r="J14">
        <v>60</v>
      </c>
    </row>
    <row r="15" spans="1:10">
      <c r="A15">
        <v>70</v>
      </c>
      <c r="B15" s="1">
        <f t="shared" si="0"/>
        <v>343.15</v>
      </c>
      <c r="C15">
        <v>4100</v>
      </c>
      <c r="D15">
        <v>47000</v>
      </c>
      <c r="E15" s="1">
        <f t="shared" si="1"/>
        <v>6733.08545330639</v>
      </c>
      <c r="F15" s="1">
        <f t="shared" si="2"/>
        <v>3157.95810818518</v>
      </c>
      <c r="G15">
        <f t="shared" si="3"/>
        <v>348.646113584137</v>
      </c>
      <c r="H15">
        <f t="shared" si="4"/>
        <v>-0.000485778525128511</v>
      </c>
      <c r="J15">
        <v>70</v>
      </c>
    </row>
    <row r="16" spans="1:11">
      <c r="A16">
        <v>80</v>
      </c>
      <c r="B16" s="1">
        <f t="shared" si="0"/>
        <v>353.15</v>
      </c>
      <c r="C16">
        <v>4100</v>
      </c>
      <c r="D16">
        <v>47000</v>
      </c>
      <c r="E16" s="1">
        <f t="shared" si="1"/>
        <v>4800.41991644548</v>
      </c>
      <c r="F16" s="1">
        <f t="shared" si="2"/>
        <v>2891.36850655512</v>
      </c>
      <c r="G16">
        <f t="shared" si="3"/>
        <v>359.239870694874</v>
      </c>
      <c r="H16">
        <f t="shared" si="4"/>
        <v>-0.000570361051257446</v>
      </c>
      <c r="J16">
        <v>80</v>
      </c>
      <c r="K16" t="s">
        <v>9</v>
      </c>
    </row>
    <row r="17" spans="1:11">
      <c r="A17">
        <v>90</v>
      </c>
      <c r="B17" s="1">
        <f t="shared" si="0"/>
        <v>363.15</v>
      </c>
      <c r="C17">
        <v>4100</v>
      </c>
      <c r="D17">
        <v>47000</v>
      </c>
      <c r="E17" s="1">
        <f t="shared" si="1"/>
        <v>3486.87656922098</v>
      </c>
      <c r="F17" s="1">
        <f t="shared" si="2"/>
        <v>2602.98299904292</v>
      </c>
      <c r="G17">
        <f t="shared" si="3"/>
        <v>369.859262312416</v>
      </c>
      <c r="H17">
        <f t="shared" si="4"/>
        <v>-0.000650285308014004</v>
      </c>
      <c r="J17">
        <v>90</v>
      </c>
      <c r="K17" t="s">
        <v>10</v>
      </c>
    </row>
    <row r="18" spans="1:11">
      <c r="A18">
        <v>100</v>
      </c>
      <c r="B18" s="1">
        <f t="shared" si="0"/>
        <v>373.15</v>
      </c>
      <c r="C18">
        <v>4100</v>
      </c>
      <c r="D18">
        <v>47000</v>
      </c>
      <c r="E18" s="1">
        <f t="shared" si="1"/>
        <v>2576.53219310113</v>
      </c>
      <c r="F18" s="1">
        <f t="shared" si="2"/>
        <v>2305.99838866009</v>
      </c>
      <c r="G18">
        <f t="shared" si="3"/>
        <v>380.504381594074</v>
      </c>
      <c r="H18">
        <f t="shared" si="4"/>
        <v>-0.00072592580452634</v>
      </c>
      <c r="J18">
        <v>100</v>
      </c>
      <c r="K18" t="s">
        <v>11</v>
      </c>
    </row>
    <row r="19" spans="1:11">
      <c r="A19">
        <v>110</v>
      </c>
      <c r="B19" s="1">
        <f t="shared" si="0"/>
        <v>383.15</v>
      </c>
      <c r="C19">
        <v>4100</v>
      </c>
      <c r="D19">
        <v>47000</v>
      </c>
      <c r="E19" s="1">
        <f t="shared" si="1"/>
        <v>1934.16516415004</v>
      </c>
      <c r="F19" s="1">
        <f t="shared" si="2"/>
        <v>2013.72849939058</v>
      </c>
      <c r="G19">
        <f t="shared" si="3"/>
        <v>391.175322149091</v>
      </c>
      <c r="H19">
        <f t="shared" si="4"/>
        <v>-0.000797617952010237</v>
      </c>
      <c r="J19">
        <v>110</v>
      </c>
      <c r="K19" t="s">
        <v>12</v>
      </c>
    </row>
    <row r="20" spans="1:14">
      <c r="A20">
        <v>120</v>
      </c>
      <c r="B20" s="1">
        <f t="shared" si="0"/>
        <v>393.15</v>
      </c>
      <c r="C20">
        <v>4100</v>
      </c>
      <c r="D20">
        <v>47000</v>
      </c>
      <c r="E20" s="1">
        <f t="shared" si="1"/>
        <v>1473.28626056549</v>
      </c>
      <c r="F20" s="1">
        <f t="shared" si="2"/>
        <v>1737.42676835792</v>
      </c>
      <c r="G20">
        <f t="shared" si="3"/>
        <v>401.87217804139</v>
      </c>
      <c r="H20">
        <f t="shared" si="4"/>
        <v>-0.000865663036160348</v>
      </c>
      <c r="J20">
        <v>120</v>
      </c>
      <c r="K20" t="s">
        <v>13</v>
      </c>
      <c r="M20" t="s">
        <v>14</v>
      </c>
      <c r="N20" t="s">
        <v>15</v>
      </c>
    </row>
    <row r="21" spans="1:11">
      <c r="A21">
        <v>130</v>
      </c>
      <c r="B21" s="1">
        <f t="shared" si="0"/>
        <v>403.15</v>
      </c>
      <c r="C21">
        <v>4100</v>
      </c>
      <c r="D21">
        <v>47000</v>
      </c>
      <c r="E21" s="1">
        <f t="shared" si="1"/>
        <v>1137.48286008016</v>
      </c>
      <c r="F21" s="1">
        <f t="shared" si="2"/>
        <v>1484.98972031653</v>
      </c>
      <c r="G21">
        <f t="shared" si="3"/>
        <v>412.595043792332</v>
      </c>
      <c r="H21">
        <f t="shared" si="4"/>
        <v>-0.000930332449510503</v>
      </c>
      <c r="J21">
        <v>130</v>
      </c>
      <c r="K21" t="s">
        <v>16</v>
      </c>
    </row>
    <row r="22" spans="1:10">
      <c r="A22">
        <v>140</v>
      </c>
      <c r="B22" s="1">
        <f t="shared" si="0"/>
        <v>413.15</v>
      </c>
      <c r="C22">
        <v>4100</v>
      </c>
      <c r="D22">
        <v>47000</v>
      </c>
      <c r="E22" s="1">
        <f t="shared" si="1"/>
        <v>889.284888876521</v>
      </c>
      <c r="F22" s="1">
        <f t="shared" si="2"/>
        <v>1260.6963469963</v>
      </c>
      <c r="G22">
        <f t="shared" si="3"/>
        <v>423.344014383504</v>
      </c>
      <c r="H22">
        <f t="shared" si="4"/>
        <v>-0.000991871309146503</v>
      </c>
      <c r="J22">
        <v>140</v>
      </c>
    </row>
    <row r="23" spans="1:10">
      <c r="A23">
        <v>150</v>
      </c>
      <c r="B23" s="1">
        <f t="shared" si="0"/>
        <v>423.15</v>
      </c>
      <c r="C23">
        <v>4100</v>
      </c>
      <c r="D23">
        <v>47000</v>
      </c>
      <c r="E23" s="1">
        <f t="shared" si="1"/>
        <v>703.379541804443</v>
      </c>
      <c r="F23" s="1">
        <f t="shared" si="2"/>
        <v>1065.7188747193</v>
      </c>
      <c r="G23">
        <f t="shared" si="3"/>
        <v>434.119185259522</v>
      </c>
      <c r="H23">
        <f t="shared" si="4"/>
        <v>-0.00105050156145007</v>
      </c>
      <c r="J23">
        <v>150</v>
      </c>
    </row>
    <row r="24" spans="1:10">
      <c r="A24">
        <v>160</v>
      </c>
      <c r="B24" s="1">
        <f t="shared" si="0"/>
        <v>433.15</v>
      </c>
      <c r="C24">
        <v>4100</v>
      </c>
      <c r="D24">
        <v>47000</v>
      </c>
      <c r="E24" s="1">
        <f t="shared" si="1"/>
        <v>562.394889552297</v>
      </c>
      <c r="F24" s="1">
        <f t="shared" si="2"/>
        <v>898.990814022693</v>
      </c>
      <c r="G24">
        <f t="shared" si="3"/>
        <v>444.920652330858</v>
      </c>
      <c r="H24">
        <f t="shared" si="4"/>
        <v>-0.00110642465677321</v>
      </c>
      <c r="J24">
        <v>160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"/>
  <sheetViews>
    <sheetView workbookViewId="0">
      <selection activeCell="B1" sqref="B$1:B$1048576"/>
    </sheetView>
  </sheetViews>
  <sheetFormatPr defaultColWidth="9" defaultRowHeight="13.5" outlineLevelRow="1" outlineLevelCol="2"/>
  <sheetData>
    <row r="1" spans="1:3">
      <c r="A1" t="s">
        <v>17</v>
      </c>
      <c r="C1" t="s">
        <v>18</v>
      </c>
    </row>
    <row r="2" spans="1:3">
      <c r="A2">
        <v>-50</v>
      </c>
      <c r="C2">
        <f>A2+273.15</f>
        <v>223.15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yunhaow</cp:lastModifiedBy>
  <dcterms:created xsi:type="dcterms:W3CDTF">2006-09-16T00:00:00Z</dcterms:created>
  <dcterms:modified xsi:type="dcterms:W3CDTF">2024-11-15T13:34:07Z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4CCCFFD1E6B348DC972217ABE8359B28_12</vt:lpwstr>
  </property>
  <property fmtid="{D5CDD505-2E9C-101B-9397-08002B2CF9AE}" pid="3" name="KSOProductBuildVer">
    <vt:lpwstr>2052-12.1.0.15712</vt:lpwstr>
  </property>
</Properties>
</file>