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50" activeTab="3"/>
  </bookViews>
  <sheets>
    <sheet name="封面 " sheetId="6" r:id="rId1"/>
    <sheet name="版本管理" sheetId="9" r:id="rId2"/>
    <sheet name="总览" sheetId="8" r:id="rId3"/>
    <sheet name="1_逻辑" sheetId="21" r:id="rId4"/>
    <sheet name="2_TURN动画测试" sheetId="19" r:id="rId5"/>
    <sheet name="3_RBin测试" sheetId="22" r:id="rId6"/>
    <sheet name="4_NTC测试" sheetId="23" r:id="rId7"/>
    <sheet name="5_故障测试" sheetId="24" r:id="rId8"/>
    <sheet name="6_休眠唤醒" sheetId="25" r:id="rId9"/>
    <sheet name="7_pwm测试" sheetId="26" r:id="rId10"/>
    <sheet name="8_冷热启动延时" sheetId="27" r:id="rId11"/>
    <sheet name="9_outage测试" sheetId="28" r:id="rId12"/>
    <sheet name="10_电压特性测试" sheetId="29" r:id="rId13"/>
  </sheets>
  <externalReferences>
    <externalReference r:id="rId14"/>
    <externalReference r:id="rId15"/>
    <externalReference r:id="rId16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3" l="1"/>
  <c r="M15" i="23"/>
  <c r="M11" i="23"/>
  <c r="M9" i="23"/>
  <c r="L11" i="23"/>
  <c r="N61" i="22" l="1"/>
  <c r="P19" i="22"/>
  <c r="R19" i="22"/>
  <c r="I20" i="19" l="1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G8" i="26"/>
  <c r="H8" i="26" s="1"/>
  <c r="G9" i="26"/>
  <c r="H9" i="26" s="1"/>
  <c r="G7" i="26"/>
  <c r="H7" i="26" s="1"/>
  <c r="L17" i="23" l="1"/>
  <c r="L16" i="23"/>
  <c r="N15" i="23"/>
  <c r="L15" i="23"/>
  <c r="M14" i="23"/>
  <c r="L14" i="23"/>
  <c r="L10" i="23" l="1"/>
  <c r="N9" i="23"/>
  <c r="L9" i="23"/>
  <c r="M8" i="23"/>
  <c r="L8" i="23"/>
  <c r="S61" i="22" l="1"/>
  <c r="R61" i="22"/>
  <c r="Q61" i="22"/>
  <c r="P61" i="22"/>
  <c r="O61" i="22"/>
  <c r="Q49" i="22"/>
  <c r="S49" i="22"/>
  <c r="O49" i="22"/>
  <c r="N55" i="22"/>
  <c r="M55" i="22"/>
  <c r="L55" i="22"/>
  <c r="N54" i="22"/>
  <c r="M54" i="22"/>
  <c r="L54" i="22"/>
  <c r="N53" i="22"/>
  <c r="M53" i="22"/>
  <c r="L53" i="22"/>
  <c r="N43" i="22"/>
  <c r="M43" i="22"/>
  <c r="L43" i="22"/>
  <c r="N42" i="22"/>
  <c r="M42" i="22"/>
  <c r="L42" i="22"/>
  <c r="N41" i="22"/>
  <c r="M41" i="22"/>
  <c r="L41" i="22"/>
  <c r="N29" i="22"/>
  <c r="M29" i="22"/>
  <c r="L29" i="22"/>
  <c r="N28" i="22"/>
  <c r="M28" i="22"/>
  <c r="L28" i="22"/>
  <c r="N27" i="22"/>
  <c r="M27" i="22"/>
  <c r="L27" i="22"/>
  <c r="N26" i="22"/>
  <c r="M26" i="22"/>
  <c r="L26" i="22"/>
  <c r="N25" i="22"/>
  <c r="M25" i="22"/>
  <c r="L25" i="22"/>
  <c r="N10" i="22"/>
  <c r="N11" i="22"/>
  <c r="N12" i="22"/>
  <c r="N13" i="22"/>
  <c r="M10" i="22"/>
  <c r="M11" i="22"/>
  <c r="M12" i="22"/>
  <c r="M13" i="22"/>
  <c r="N9" i="22"/>
  <c r="M9" i="22"/>
  <c r="L10" i="22"/>
  <c r="L11" i="22"/>
  <c r="L12" i="22"/>
  <c r="L13" i="22"/>
  <c r="L9" i="22"/>
  <c r="S60" i="22"/>
  <c r="R60" i="22"/>
  <c r="Q60" i="22"/>
  <c r="P60" i="22"/>
  <c r="O60" i="22"/>
  <c r="N60" i="22"/>
  <c r="S59" i="22"/>
  <c r="R59" i="22"/>
  <c r="Q59" i="22"/>
  <c r="P59" i="22"/>
  <c r="O59" i="22"/>
  <c r="N59" i="22"/>
  <c r="R49" i="22"/>
  <c r="P49" i="22"/>
  <c r="N49" i="22"/>
  <c r="S48" i="22"/>
  <c r="R48" i="22"/>
  <c r="Q48" i="22"/>
  <c r="P48" i="22"/>
  <c r="O48" i="22"/>
  <c r="N48" i="22"/>
  <c r="S47" i="22"/>
  <c r="R47" i="22"/>
  <c r="Q47" i="22"/>
  <c r="P47" i="22"/>
  <c r="O47" i="22"/>
  <c r="N47" i="22"/>
  <c r="R35" i="22"/>
  <c r="S37" i="22"/>
  <c r="R37" i="22"/>
  <c r="Q37" i="22"/>
  <c r="P37" i="22"/>
  <c r="O37" i="22"/>
  <c r="N37" i="22"/>
  <c r="S36" i="22"/>
  <c r="R36" i="22"/>
  <c r="Q36" i="22"/>
  <c r="P36" i="22"/>
  <c r="O36" i="22"/>
  <c r="N36" i="22"/>
  <c r="S35" i="22"/>
  <c r="Q35" i="22"/>
  <c r="P35" i="22"/>
  <c r="O35" i="22"/>
  <c r="N35" i="22"/>
  <c r="S34" i="22"/>
  <c r="R34" i="22"/>
  <c r="Q34" i="22"/>
  <c r="P34" i="22"/>
  <c r="O34" i="22"/>
  <c r="N34" i="22"/>
  <c r="S33" i="22"/>
  <c r="R33" i="22"/>
  <c r="Q33" i="22"/>
  <c r="P33" i="22"/>
  <c r="O33" i="22"/>
  <c r="N33" i="22"/>
  <c r="S21" i="22"/>
  <c r="R21" i="22"/>
  <c r="S20" i="22"/>
  <c r="R20" i="22"/>
  <c r="S19" i="22"/>
  <c r="S18" i="22"/>
  <c r="R18" i="22"/>
  <c r="S17" i="22"/>
  <c r="R17" i="22"/>
  <c r="Q21" i="22"/>
  <c r="P21" i="22"/>
  <c r="Q20" i="22"/>
  <c r="P20" i="22"/>
  <c r="Q19" i="22"/>
  <c r="Q18" i="22"/>
  <c r="P18" i="22"/>
  <c r="Q17" i="22"/>
  <c r="P17" i="22"/>
  <c r="O21" i="22"/>
  <c r="N21" i="22"/>
  <c r="O20" i="22"/>
  <c r="N20" i="22"/>
  <c r="O19" i="22"/>
  <c r="N19" i="22"/>
  <c r="O18" i="22"/>
  <c r="N18" i="22"/>
  <c r="O17" i="22"/>
  <c r="N17" i="22"/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comments1.xml><?xml version="1.0" encoding="utf-8"?>
<comments xmlns="http://schemas.openxmlformats.org/spreadsheetml/2006/main">
  <authors>
    <author>作者</author>
  </authors>
  <commentList>
    <comment ref="H10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找开发确认过</t>
        </r>
      </text>
    </comment>
  </commentList>
</comments>
</file>

<file path=xl/sharedStrings.xml><?xml version="1.0" encoding="utf-8"?>
<sst xmlns="http://schemas.openxmlformats.org/spreadsheetml/2006/main" count="1534" uniqueCount="655">
  <si>
    <t>Test ID</t>
    <phoneticPr fontId="4" type="noConversion"/>
  </si>
  <si>
    <t>Version 1.0</t>
  </si>
  <si>
    <t>TC011</t>
  </si>
  <si>
    <t>TC010</t>
    <phoneticPr fontId="4" type="noConversion"/>
  </si>
  <si>
    <t>TC009</t>
  </si>
  <si>
    <t>TC008</t>
  </si>
  <si>
    <t>TC007</t>
  </si>
  <si>
    <t>TC006</t>
    <phoneticPr fontId="4" type="noConversion"/>
  </si>
  <si>
    <t>TC005</t>
  </si>
  <si>
    <t>TC004</t>
  </si>
  <si>
    <t>TC003</t>
    <phoneticPr fontId="4" type="noConversion"/>
  </si>
  <si>
    <t>TC002</t>
    <phoneticPr fontId="4" type="noConversion"/>
  </si>
  <si>
    <t>TC001</t>
    <phoneticPr fontId="4" type="noConversion"/>
  </si>
  <si>
    <t>Not Execute</t>
  </si>
  <si>
    <t>Fail</t>
  </si>
  <si>
    <t>Pass</t>
  </si>
  <si>
    <t>Manual</t>
    <phoneticPr fontId="4" type="noConversion"/>
  </si>
  <si>
    <t>VT</t>
    <phoneticPr fontId="4" type="noConversion"/>
  </si>
  <si>
    <t>Total</t>
    <phoneticPr fontId="4" type="noConversion"/>
  </si>
  <si>
    <t>Passing Rate</t>
    <phoneticPr fontId="4" type="noConversion"/>
  </si>
  <si>
    <t>Result</t>
    <phoneticPr fontId="0" type="noConversion"/>
  </si>
  <si>
    <t>Cases Number</t>
    <phoneticPr fontId="0" type="noConversion"/>
  </si>
  <si>
    <t>Notes</t>
    <phoneticPr fontId="4" type="noConversion"/>
  </si>
  <si>
    <t>Test Classification</t>
    <phoneticPr fontId="4" type="noConversion"/>
  </si>
  <si>
    <t>Total</t>
    <phoneticPr fontId="4" type="noConversion"/>
  </si>
  <si>
    <r>
      <rPr>
        <sz val="11"/>
        <color theme="1"/>
        <rFont val="宋体"/>
        <family val="3"/>
        <charset val="134"/>
      </rPr>
      <t>总计</t>
    </r>
    <phoneticPr fontId="4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</si>
  <si>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</si>
  <si>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</si>
  <si>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4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</si>
  <si>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4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</si>
  <si>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</si>
  <si>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</si>
  <si>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</si>
  <si>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</si>
  <si>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4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</si>
  <si>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</si>
  <si>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</si>
  <si>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</si>
  <si>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</si>
  <si>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</si>
  <si>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</si>
  <si>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</si>
  <si>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</si>
  <si>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</si>
  <si>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测试用例列表</t>
    <phoneticPr fontId="4" type="noConversion"/>
  </si>
  <si>
    <t>总计：</t>
    <phoneticPr fontId="4" type="noConversion"/>
  </si>
  <si>
    <t>动画测试</t>
    <phoneticPr fontId="4" type="noConversion"/>
  </si>
  <si>
    <t>测试结果</t>
    <phoneticPr fontId="4" type="noConversion"/>
  </si>
  <si>
    <t>OFF</t>
  </si>
  <si>
    <t>逻辑测试</t>
    <phoneticPr fontId="4" type="noConversion"/>
  </si>
  <si>
    <t>Result</t>
  </si>
  <si>
    <t>Low</t>
    <phoneticPr fontId="5" type="noConversion"/>
  </si>
  <si>
    <t>High</t>
    <phoneticPr fontId="5" type="noConversion"/>
  </si>
  <si>
    <t>DC</t>
    <phoneticPr fontId="5" type="noConversion"/>
  </si>
  <si>
    <t>OFF</t>
    <phoneticPr fontId="5" type="noConversion"/>
  </si>
  <si>
    <t>Input to Lamp</t>
    <phoneticPr fontId="5" type="noConversion"/>
  </si>
  <si>
    <t>Lamp LED Array</t>
    <phoneticPr fontId="5" type="noConversion"/>
  </si>
  <si>
    <t>Step</t>
    <phoneticPr fontId="5" type="noConversion"/>
  </si>
  <si>
    <t>LB/HB</t>
    <phoneticPr fontId="5" type="noConversion"/>
  </si>
  <si>
    <t>Outage</t>
    <phoneticPr fontId="5" type="noConversion"/>
  </si>
  <si>
    <t>logic 3</t>
  </si>
  <si>
    <t>logic 1</t>
  </si>
  <si>
    <t>Channel 1</t>
    <phoneticPr fontId="4" type="noConversion"/>
  </si>
  <si>
    <t>Low</t>
  </si>
  <si>
    <t>DC</t>
  </si>
  <si>
    <t>LSSS2 100% ON
FAN ON</t>
    <phoneticPr fontId="5" type="noConversion"/>
  </si>
  <si>
    <t>DRL 105Hz 45%-100%</t>
  </si>
  <si>
    <t>DRL 100% ON</t>
    <phoneticPr fontId="5" type="noConversion"/>
  </si>
  <si>
    <t>PL 105Hz 25%-35%</t>
  </si>
  <si>
    <t>PL 15% ON</t>
  </si>
  <si>
    <t>1.33Hz 60% High</t>
    <phoneticPr fontId="5" type="noConversion"/>
  </si>
  <si>
    <t>1.33Hz 40% Low</t>
    <phoneticPr fontId="5" type="noConversion"/>
  </si>
  <si>
    <t>LB 100% ON</t>
  </si>
  <si>
    <t>LSSS2 100% ON
FAN ON</t>
  </si>
  <si>
    <t>动画文件中的195ms sheet</t>
    <phoneticPr fontId="5" type="noConversion"/>
  </si>
  <si>
    <t>地址</t>
    <phoneticPr fontId="4" type="noConversion"/>
  </si>
  <si>
    <t>误差（ms）</t>
    <phoneticPr fontId="4" type="noConversion"/>
  </si>
  <si>
    <t>理论值（ms）</t>
    <phoneticPr fontId="4" type="noConversion"/>
  </si>
  <si>
    <t>测试值（ms）</t>
    <phoneticPr fontId="4" type="noConversion"/>
  </si>
  <si>
    <t>ox01 1</t>
    <phoneticPr fontId="4" type="noConversion"/>
  </si>
  <si>
    <t>ox01 1和ox01 3</t>
    <phoneticPr fontId="4" type="noConversion"/>
  </si>
  <si>
    <t>ox01 1和ox01 5</t>
    <phoneticPr fontId="4" type="noConversion"/>
  </si>
  <si>
    <t>ox01 1和ox01 7</t>
    <phoneticPr fontId="4" type="noConversion"/>
  </si>
  <si>
    <t>ox01 1和ox01 9</t>
    <phoneticPr fontId="4" type="noConversion"/>
  </si>
  <si>
    <t>ox01 1和ox02 2</t>
    <phoneticPr fontId="4" type="noConversion"/>
  </si>
  <si>
    <t>ox01 1和ox02 6</t>
    <phoneticPr fontId="4" type="noConversion"/>
  </si>
  <si>
    <t>ox01 1和ox02 10</t>
    <phoneticPr fontId="4" type="noConversion"/>
  </si>
  <si>
    <t>ox01 1和ox03 4</t>
    <phoneticPr fontId="4" type="noConversion"/>
  </si>
  <si>
    <t>ox01 1和ox03 8</t>
    <phoneticPr fontId="4" type="noConversion"/>
  </si>
  <si>
    <t>ox01 1和ox04 2</t>
    <phoneticPr fontId="4" type="noConversion"/>
  </si>
  <si>
    <t>ox01 1和ox04 6</t>
    <phoneticPr fontId="4" type="noConversion"/>
  </si>
  <si>
    <t>LB 100% ON</t>
    <phoneticPr fontId="5" type="noConversion"/>
  </si>
  <si>
    <t>LB+HB 100% ON</t>
    <phoneticPr fontId="5" type="noConversion"/>
  </si>
  <si>
    <t>OFF</t>
    <phoneticPr fontId="5" type="noConversion"/>
  </si>
  <si>
    <t>Low</t>
    <phoneticPr fontId="5" type="noConversion"/>
  </si>
  <si>
    <t>1.33Hz 60% High</t>
    <phoneticPr fontId="5" type="noConversion"/>
  </si>
  <si>
    <t>LB+HB 100% ON</t>
    <phoneticPr fontId="5" type="noConversion"/>
  </si>
  <si>
    <t>1.33Hz 60% High</t>
    <phoneticPr fontId="5" type="noConversion"/>
  </si>
  <si>
    <t>Turn</t>
    <phoneticPr fontId="5" type="noConversion"/>
  </si>
  <si>
    <t>DRL/PL</t>
    <phoneticPr fontId="5" type="noConversion"/>
  </si>
  <si>
    <t>HB</t>
    <phoneticPr fontId="4" type="noConversion"/>
  </si>
  <si>
    <t>LB</t>
    <phoneticPr fontId="5" type="noConversion"/>
  </si>
  <si>
    <t>LB/HB</t>
    <phoneticPr fontId="5" type="noConversion"/>
  </si>
  <si>
    <t>FAN</t>
    <phoneticPr fontId="5" type="noConversion"/>
  </si>
  <si>
    <t>logic 4</t>
    <phoneticPr fontId="5" type="noConversion"/>
  </si>
  <si>
    <t>logic 2</t>
    <phoneticPr fontId="5" type="noConversion"/>
  </si>
  <si>
    <t>Channel 3</t>
    <phoneticPr fontId="5" type="noConversion"/>
  </si>
  <si>
    <t>Voltage Channel</t>
    <phoneticPr fontId="4" type="noConversion"/>
  </si>
  <si>
    <t>LSSS1</t>
    <phoneticPr fontId="5" type="noConversion"/>
  </si>
  <si>
    <t>LSSS2</t>
    <phoneticPr fontId="5" type="noConversion"/>
  </si>
  <si>
    <t>DC</t>
    <phoneticPr fontId="5" type="noConversion"/>
  </si>
  <si>
    <t>LB 100% ON</t>
    <phoneticPr fontId="5" type="noConversion"/>
  </si>
  <si>
    <t>LB+HB 100% ON</t>
    <phoneticPr fontId="5" type="noConversion"/>
  </si>
  <si>
    <t>LSSS2 100% ON
FAN ON</t>
    <phoneticPr fontId="5" type="noConversion"/>
  </si>
  <si>
    <t>Low</t>
    <phoneticPr fontId="5" type="noConversion"/>
  </si>
  <si>
    <t>DRL 100% ON</t>
    <phoneticPr fontId="5" type="noConversion"/>
  </si>
  <si>
    <t>1.33Hz 40% Low</t>
    <phoneticPr fontId="5" type="noConversion"/>
  </si>
  <si>
    <t>1.33Hz 60% High</t>
    <phoneticPr fontId="5" type="noConversion"/>
  </si>
  <si>
    <t>OFF</t>
    <phoneticPr fontId="5" type="noConversion"/>
  </si>
  <si>
    <t>High</t>
    <phoneticPr fontId="5" type="noConversion"/>
  </si>
  <si>
    <t>High</t>
    <phoneticPr fontId="5" type="noConversion"/>
  </si>
  <si>
    <t>High</t>
    <phoneticPr fontId="5" type="noConversion"/>
  </si>
  <si>
    <t>动画文件中的195ms sheet</t>
    <phoneticPr fontId="5" type="noConversion"/>
  </si>
  <si>
    <t>Not executed</t>
  </si>
  <si>
    <t>需求</t>
  </si>
  <si>
    <t>目标：测试X功能输出</t>
  </si>
  <si>
    <t>1.功能若有状态及故障状态反馈，测试时需测试点灯状态及故障状态信号反馈情况
2.若功能包含硬线点灯及通讯点灯两种方式，则以下需测试两种点灯方式对应情况</t>
  </si>
  <si>
    <t>测试序号</t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</si>
  <si>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>ID</t>
    </r>
  </si>
  <si>
    <t>预期结果</t>
  </si>
  <si>
    <t>测试结果</t>
  </si>
  <si>
    <t>数据</t>
  </si>
  <si>
    <t>测试数据</t>
  </si>
  <si>
    <t>理论值</t>
  </si>
  <si>
    <t>误差</t>
  </si>
  <si>
    <t>按照档位输出，输出电流与理论电流误差在5%内</t>
    <phoneticPr fontId="4" type="noConversion"/>
  </si>
  <si>
    <t>Resistance</t>
  </si>
  <si>
    <t>mA</t>
  </si>
  <si>
    <t>1904.76Ω-2019.23Ω</t>
  </si>
  <si>
    <t>1520.74Ω-1627.91Ω</t>
  </si>
  <si>
    <t>1160.71Ω-1261.26Ω</t>
  </si>
  <si>
    <t>822.51Ω-917.03Ω</t>
  </si>
  <si>
    <t>504.20Ω-593.22Ω</t>
  </si>
  <si>
    <t>上极限误差</t>
  </si>
  <si>
    <t>下极限误差</t>
  </si>
  <si>
    <t>Resistance（UP）</t>
  </si>
  <si>
    <t>Resistance（low）</t>
  </si>
  <si>
    <t>LB(mA)</t>
    <phoneticPr fontId="4" type="noConversion"/>
  </si>
  <si>
    <t>LB (mA)</t>
    <phoneticPr fontId="4" type="noConversion"/>
  </si>
  <si>
    <t>HB(mA)</t>
    <phoneticPr fontId="4" type="noConversion"/>
  </si>
  <si>
    <t>HB (mA)</t>
    <phoneticPr fontId="4" type="noConversion"/>
  </si>
  <si>
    <t>超出档位限制即档位无效，电流值输出为0，分Bin电阻在相邻两档位之间时，取Bin取值范围较大档位电流值，电阻误差在3%之内</t>
  </si>
  <si>
    <t>超出档位限制即档位无效，电流值输出为0，分Bin电阻在相邻两档位之间时，取Bin取值范围较大档位电流值，电阻误差在3%之内</t>
    <phoneticPr fontId="4" type="noConversion"/>
  </si>
  <si>
    <t>9V</t>
    <phoneticPr fontId="4" type="noConversion"/>
  </si>
  <si>
    <t>16V</t>
    <phoneticPr fontId="4" type="noConversion"/>
  </si>
  <si>
    <t>DRL(mA)</t>
    <phoneticPr fontId="4" type="noConversion"/>
  </si>
  <si>
    <t>PL(mA)</t>
    <phoneticPr fontId="4" type="noConversion"/>
  </si>
  <si>
    <t>PL (mA)</t>
    <phoneticPr fontId="4" type="noConversion"/>
  </si>
  <si>
    <t>DRL (mA)</t>
    <phoneticPr fontId="4" type="noConversion"/>
  </si>
  <si>
    <t>9V</t>
    <phoneticPr fontId="4" type="noConversion"/>
  </si>
  <si>
    <t>16V</t>
    <phoneticPr fontId="4" type="noConversion"/>
  </si>
  <si>
    <t>RBin测试</t>
    <phoneticPr fontId="4" type="noConversion"/>
  </si>
  <si>
    <t>TC003-001-001</t>
    <phoneticPr fontId="4" type="noConversion"/>
  </si>
  <si>
    <t>TC003-001-003</t>
  </si>
  <si>
    <t>TC003-001-002</t>
    <phoneticPr fontId="4" type="noConversion"/>
  </si>
  <si>
    <t>TC003-001-004</t>
  </si>
  <si>
    <t>TC003-001-005</t>
  </si>
  <si>
    <t>TC003-002-001</t>
    <phoneticPr fontId="4" type="noConversion"/>
  </si>
  <si>
    <t>TC003-002-002</t>
    <phoneticPr fontId="4" type="noConversion"/>
  </si>
  <si>
    <t>TC003-002-003</t>
  </si>
  <si>
    <t>TC003-002-004</t>
  </si>
  <si>
    <t>TC003-002-005</t>
  </si>
  <si>
    <t>TC003-002-006</t>
  </si>
  <si>
    <t>TC003-003-001</t>
    <phoneticPr fontId="4" type="noConversion"/>
  </si>
  <si>
    <t>TC003-003-002</t>
    <phoneticPr fontId="4" type="noConversion"/>
  </si>
  <si>
    <t>TC003-003-003</t>
  </si>
  <si>
    <t>TC003-003-004</t>
  </si>
  <si>
    <t>TC003-003-005</t>
  </si>
  <si>
    <t>TC003-004-001</t>
    <phoneticPr fontId="4" type="noConversion"/>
  </si>
  <si>
    <t>TC003-004-002</t>
    <phoneticPr fontId="4" type="noConversion"/>
  </si>
  <si>
    <t>TC003-004-003</t>
  </si>
  <si>
    <t>TC003-004-004</t>
  </si>
  <si>
    <t>TC003-004-005</t>
  </si>
  <si>
    <t>TC003-004-006</t>
  </si>
  <si>
    <t>TC003-005-001</t>
    <phoneticPr fontId="4" type="noConversion"/>
  </si>
  <si>
    <t>TC003-005-002</t>
    <phoneticPr fontId="4" type="noConversion"/>
  </si>
  <si>
    <t>TC003-005-003</t>
  </si>
  <si>
    <t>TC003-006-001</t>
    <phoneticPr fontId="4" type="noConversion"/>
  </si>
  <si>
    <t>TC003-006-002</t>
    <phoneticPr fontId="4" type="noConversion"/>
  </si>
  <si>
    <t>TC003-006-003</t>
  </si>
  <si>
    <t>TC003-006-004</t>
  </si>
  <si>
    <t>TC003-007-001</t>
    <phoneticPr fontId="4" type="noConversion"/>
  </si>
  <si>
    <t>TC003-007-002</t>
    <phoneticPr fontId="4" type="noConversion"/>
  </si>
  <si>
    <t>TC003-007-003</t>
  </si>
  <si>
    <t>TC003-008-001</t>
    <phoneticPr fontId="4" type="noConversion"/>
  </si>
  <si>
    <t>TC003-008-002</t>
    <phoneticPr fontId="4" type="noConversion"/>
  </si>
  <si>
    <t>TC003-008-003</t>
  </si>
  <si>
    <t>TC003-008-004</t>
  </si>
  <si>
    <t>NTC 理论阻值（Ω）</t>
  </si>
  <si>
    <t>理论电流值（mA）</t>
  </si>
  <si>
    <t>NTC阻值（Ω）</t>
  </si>
  <si>
    <t>电流（mA）</t>
  </si>
  <si>
    <t>起始点</t>
  </si>
  <si>
    <t>结束点</t>
  </si>
  <si>
    <t>关断点</t>
  </si>
  <si>
    <t>恢复点</t>
  </si>
  <si>
    <t>NTC测试</t>
    <phoneticPr fontId="4" type="noConversion"/>
  </si>
  <si>
    <t>CHN1 NTC测试-LB</t>
    <phoneticPr fontId="4" type="noConversion"/>
  </si>
  <si>
    <t>TC004-001-001</t>
    <phoneticPr fontId="4" type="noConversion"/>
  </si>
  <si>
    <t>TC004-002-001</t>
    <phoneticPr fontId="4" type="noConversion"/>
  </si>
  <si>
    <t>CHN1 NTC测试-HB</t>
    <phoneticPr fontId="4" type="noConversion"/>
  </si>
  <si>
    <t>14V</t>
  </si>
  <si>
    <t>14V</t>
    <phoneticPr fontId="4" type="noConversion"/>
  </si>
  <si>
    <t>故障测试</t>
  </si>
  <si>
    <t>目标：</t>
  </si>
  <si>
    <t>NTC故障测试</t>
  </si>
  <si>
    <r>
      <rPr>
        <b/>
        <sz val="12"/>
        <color theme="1"/>
        <rFont val="Times New Roman"/>
        <family val="1"/>
      </rPr>
      <t>RBIN</t>
    </r>
    <r>
      <rPr>
        <b/>
        <sz val="12"/>
        <color theme="1"/>
        <rFont val="宋体"/>
        <family val="3"/>
        <charset val="134"/>
      </rPr>
      <t>故障测试</t>
    </r>
    <r>
      <rPr>
        <b/>
        <sz val="12"/>
        <color theme="1"/>
        <rFont val="Times New Roman"/>
        <family val="1"/>
      </rPr>
      <t xml:space="preserve">  --</t>
    </r>
    <r>
      <rPr>
        <b/>
        <sz val="12"/>
        <color theme="1"/>
        <rFont val="宋体"/>
        <family val="3"/>
        <charset val="134"/>
      </rPr>
      <t>模块</t>
    </r>
    <r>
      <rPr>
        <b/>
        <sz val="12"/>
        <color theme="1"/>
        <rFont val="Times New Roman"/>
        <family val="1"/>
      </rPr>
      <t>RBIN</t>
    </r>
  </si>
  <si>
    <t>3、Logic通道无输出
5、故障取消电源电压重启Logic恢复输出</t>
    <phoneticPr fontId="4" type="noConversion"/>
  </si>
  <si>
    <t>LB</t>
    <phoneticPr fontId="4" type="noConversion"/>
  </si>
  <si>
    <t>HB</t>
    <phoneticPr fontId="4" type="noConversion"/>
  </si>
  <si>
    <t xml:space="preserve"> CHN 1  NTC1  断路--上电前</t>
    <phoneticPr fontId="4" type="noConversion"/>
  </si>
  <si>
    <t xml:space="preserve"> CHN 1  NTC1   断路--上电后</t>
    <phoneticPr fontId="4" type="noConversion"/>
  </si>
  <si>
    <t xml:space="preserve"> CHN 1  NTC1 短路--上电前</t>
    <phoneticPr fontId="4" type="noConversion"/>
  </si>
  <si>
    <r>
      <t xml:space="preserve">CHN 1  NTC1 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上电后</t>
    </r>
    <phoneticPr fontId="4" type="noConversion"/>
  </si>
  <si>
    <t>LB</t>
    <phoneticPr fontId="4" type="noConversion"/>
  </si>
  <si>
    <t xml:space="preserve">DRL </t>
    <phoneticPr fontId="4" type="noConversion"/>
  </si>
  <si>
    <t xml:space="preserve">PL </t>
    <phoneticPr fontId="4" type="noConversion"/>
  </si>
  <si>
    <t>1、设置RBIN = 2000Ohm
2、RBIN +短路
3、电源电压 = 14V,设置HB、LB、DRL Logic 信号置高电平，PL  Logic 频率=105HZ,Duty=[25%,35%]
4、取消RBIN +短路
5、电源电压重启</t>
    <phoneticPr fontId="4" type="noConversion"/>
  </si>
  <si>
    <t>3、对应功能保持不亮；
5、故障取消电源电压重启功能恢复输出</t>
    <phoneticPr fontId="4" type="noConversion"/>
  </si>
  <si>
    <t>RBIN 短路  - 上电前</t>
    <phoneticPr fontId="4" type="noConversion"/>
  </si>
  <si>
    <t>RBIN 短路  - 上电后</t>
    <phoneticPr fontId="4" type="noConversion"/>
  </si>
  <si>
    <t>RBIN 断路  - 上电前</t>
    <phoneticPr fontId="4" type="noConversion"/>
  </si>
  <si>
    <t>1、设置RBIN = 2000Ohm
2、RBIN +断路
3、电源电压 = 14V,设置LB、HB、DRL Logic 信号置高电平，PL  Logic 频率=105HZ,Duty=[25%,35%]
4、取消RBIN +断路
5、电源电压重启</t>
    <phoneticPr fontId="4" type="noConversion"/>
  </si>
  <si>
    <t>RBIN 断路  - 上电后</t>
    <phoneticPr fontId="4" type="noConversion"/>
  </si>
  <si>
    <t>通讯故障--CAN故障</t>
  </si>
  <si>
    <t>CAN H断路</t>
    <phoneticPr fontId="4" type="noConversion"/>
  </si>
  <si>
    <t>CAN L断路</t>
    <phoneticPr fontId="4" type="noConversion"/>
  </si>
  <si>
    <t>开路故障</t>
    <phoneticPr fontId="4" type="noConversion"/>
  </si>
  <si>
    <t>短路故障</t>
    <phoneticPr fontId="4" type="noConversion"/>
  </si>
  <si>
    <t>通讯故障--节点故障（Tx&amp;Rx）</t>
  </si>
  <si>
    <t>节点Tx断路</t>
    <phoneticPr fontId="4" type="noConversion"/>
  </si>
  <si>
    <t>节点Rx断路</t>
    <phoneticPr fontId="4" type="noConversion"/>
  </si>
  <si>
    <t>通道故障</t>
  </si>
  <si>
    <t>LB</t>
    <phoneticPr fontId="4" type="noConversion"/>
  </si>
  <si>
    <t>HB</t>
    <phoneticPr fontId="4" type="noConversion"/>
  </si>
  <si>
    <t>DRL</t>
    <phoneticPr fontId="4" type="noConversion"/>
  </si>
  <si>
    <t>PL</t>
    <phoneticPr fontId="4" type="noConversion"/>
  </si>
  <si>
    <t>TURN</t>
    <phoneticPr fontId="4" type="noConversion"/>
  </si>
  <si>
    <t>TURN+PL</t>
    <phoneticPr fontId="4" type="noConversion"/>
  </si>
  <si>
    <t>TURN+DRL</t>
    <phoneticPr fontId="4" type="noConversion"/>
  </si>
  <si>
    <t>通道+断路 -上电后</t>
    <phoneticPr fontId="4" type="noConversion"/>
  </si>
  <si>
    <t>通道-断路 -上电后</t>
    <phoneticPr fontId="4" type="noConversion"/>
  </si>
  <si>
    <t>通道+断路 -上电前</t>
    <phoneticPr fontId="4" type="noConversion"/>
  </si>
  <si>
    <t>通道-断路 -上电前</t>
    <phoneticPr fontId="4" type="noConversion"/>
  </si>
  <si>
    <t>TPS929120_REF开路检测</t>
    <phoneticPr fontId="4" type="noConversion"/>
  </si>
  <si>
    <t>REF开路</t>
    <phoneticPr fontId="4" type="noConversion"/>
  </si>
  <si>
    <t>TPS929120 OUTx通道开路或短路</t>
    <phoneticPr fontId="4" type="noConversion"/>
  </si>
  <si>
    <t>LED故障--开短路故障</t>
    <phoneticPr fontId="4" type="noConversion"/>
  </si>
  <si>
    <t>开路故障</t>
    <phoneticPr fontId="4" type="noConversion"/>
  </si>
  <si>
    <t>短路故障</t>
    <phoneticPr fontId="4" type="noConversion"/>
  </si>
  <si>
    <t>HB</t>
    <phoneticPr fontId="4" type="noConversion"/>
  </si>
  <si>
    <t>LB</t>
    <phoneticPr fontId="4" type="noConversion"/>
  </si>
  <si>
    <t>HB</t>
    <phoneticPr fontId="4" type="noConversion"/>
  </si>
  <si>
    <t>TC005-001-001</t>
    <phoneticPr fontId="4" type="noConversion"/>
  </si>
  <si>
    <t>TC005-001-002</t>
  </si>
  <si>
    <t>TC005-002-001</t>
    <phoneticPr fontId="4" type="noConversion"/>
  </si>
  <si>
    <t>TC005-002-002</t>
  </si>
  <si>
    <t>TC005-003-001</t>
    <phoneticPr fontId="4" type="noConversion"/>
  </si>
  <si>
    <t>TC005-003-002</t>
  </si>
  <si>
    <t>TC005-004-001</t>
    <phoneticPr fontId="4" type="noConversion"/>
  </si>
  <si>
    <t>TC005-004-002</t>
  </si>
  <si>
    <t>TC005-005-001</t>
    <phoneticPr fontId="4" type="noConversion"/>
  </si>
  <si>
    <t>TC005-005-002</t>
  </si>
  <si>
    <t>TC005-005-003</t>
  </si>
  <si>
    <t>TC005-005-004</t>
  </si>
  <si>
    <t>TC005-006-001</t>
    <phoneticPr fontId="4" type="noConversion"/>
  </si>
  <si>
    <t>TC005-006-002</t>
  </si>
  <si>
    <t>TC005-006-003</t>
  </si>
  <si>
    <t>TC005-006-004</t>
  </si>
  <si>
    <t>TC005-007-001</t>
    <phoneticPr fontId="4" type="noConversion"/>
  </si>
  <si>
    <t>TC005-007-002</t>
  </si>
  <si>
    <t>TC005-007-003</t>
  </si>
  <si>
    <t>TC005-007-004</t>
  </si>
  <si>
    <t>TC005-008-001</t>
    <phoneticPr fontId="4" type="noConversion"/>
  </si>
  <si>
    <t>TC005-008-002</t>
  </si>
  <si>
    <t>TC005-008-003</t>
  </si>
  <si>
    <t>TC005-008-004</t>
  </si>
  <si>
    <t>TC005-009-001</t>
    <phoneticPr fontId="4" type="noConversion"/>
  </si>
  <si>
    <t>TC005-009-002</t>
  </si>
  <si>
    <t>TC005-009-003</t>
  </si>
  <si>
    <t>TC005-009-004</t>
  </si>
  <si>
    <t>TC005-009-005</t>
  </si>
  <si>
    <t>TC005-009-006</t>
  </si>
  <si>
    <t>TC005-009-007</t>
  </si>
  <si>
    <t>TC005-010-001</t>
    <phoneticPr fontId="4" type="noConversion"/>
  </si>
  <si>
    <t>TC005-010-002</t>
  </si>
  <si>
    <t>TC005-010-003</t>
  </si>
  <si>
    <t>TC005-010-004</t>
  </si>
  <si>
    <t>TC005-010-005</t>
  </si>
  <si>
    <t>TC005-010-006</t>
  </si>
  <si>
    <t>TC005-010-007</t>
  </si>
  <si>
    <t>TC005-011-001</t>
    <phoneticPr fontId="4" type="noConversion"/>
  </si>
  <si>
    <t>TC005-011-002</t>
  </si>
  <si>
    <t>TC005-011-003</t>
  </si>
  <si>
    <t>TC005-011-004</t>
  </si>
  <si>
    <t>TC005-011-005</t>
  </si>
  <si>
    <t>TC005-011-006</t>
  </si>
  <si>
    <t>TC005-011-007</t>
  </si>
  <si>
    <t>TC005-012-001</t>
    <phoneticPr fontId="4" type="noConversion"/>
  </si>
  <si>
    <t>TC005-012-002</t>
  </si>
  <si>
    <t>TC005-012-003</t>
  </si>
  <si>
    <t>TC005-012-004</t>
  </si>
  <si>
    <t>TC005-012-005</t>
  </si>
  <si>
    <t>TC005-012-006</t>
  </si>
  <si>
    <t>TC005-012-007</t>
  </si>
  <si>
    <t>TC005-013-002</t>
  </si>
  <si>
    <t>TC005-013-003</t>
  </si>
  <si>
    <t>TC005-014-001</t>
    <phoneticPr fontId="4" type="noConversion"/>
  </si>
  <si>
    <t>TC005-014-002</t>
  </si>
  <si>
    <t>TC005-014-003</t>
  </si>
  <si>
    <t>TC005-015-002</t>
  </si>
  <si>
    <t>TC005-015-003</t>
  </si>
  <si>
    <t>TC005-016-002</t>
  </si>
  <si>
    <t>TC005-016-003</t>
  </si>
  <si>
    <t>TC005-017-002</t>
  </si>
  <si>
    <t>TC005-017-003</t>
  </si>
  <si>
    <t>TC005-018-001</t>
    <phoneticPr fontId="4" type="noConversion"/>
  </si>
  <si>
    <t>TC005-018-002</t>
  </si>
  <si>
    <t>TC005-018-003</t>
  </si>
  <si>
    <t>TC005-019-001</t>
    <phoneticPr fontId="4" type="noConversion"/>
  </si>
  <si>
    <t>TC005-019-002</t>
  </si>
  <si>
    <t>TC005-019-003</t>
  </si>
  <si>
    <t>TC005-020-002</t>
  </si>
  <si>
    <t>TC005-021-002</t>
  </si>
  <si>
    <t>故障测试</t>
    <phoneticPr fontId="4" type="noConversion"/>
  </si>
  <si>
    <t>休眠唤醒</t>
    <phoneticPr fontId="4" type="noConversion"/>
  </si>
  <si>
    <t>休眠唤醒 --硬线</t>
  </si>
  <si>
    <t>休眠测试-硬线休眠</t>
  </si>
  <si>
    <t>Logic X</t>
  </si>
  <si>
    <t>Logic 3-PL</t>
    <phoneticPr fontId="4" type="noConversion"/>
  </si>
  <si>
    <t>唤醒测试-硬线唤醒</t>
  </si>
  <si>
    <t>模块唤醒</t>
  </si>
  <si>
    <t>1、在 x s休眠；
2、休眠电流≤40uA</t>
    <phoneticPr fontId="4" type="noConversion"/>
  </si>
  <si>
    <t>Logic 1</t>
    <phoneticPr fontId="4" type="noConversion"/>
  </si>
  <si>
    <t>Logic 2</t>
    <phoneticPr fontId="4" type="noConversion"/>
  </si>
  <si>
    <t>TC006-001-001</t>
    <phoneticPr fontId="4" type="noConversion"/>
  </si>
  <si>
    <t>TC006-001-002</t>
  </si>
  <si>
    <t>TC006-001-003</t>
  </si>
  <si>
    <t>TC006-001-004</t>
  </si>
  <si>
    <t>TC006-002-001</t>
    <phoneticPr fontId="4" type="noConversion"/>
  </si>
  <si>
    <t>TC006-002-002</t>
  </si>
  <si>
    <t>TC006-002-003</t>
  </si>
  <si>
    <t>TC006-002-004</t>
  </si>
  <si>
    <t>Logic3</t>
    <phoneticPr fontId="4" type="noConversion"/>
  </si>
  <si>
    <t>Logic4</t>
    <phoneticPr fontId="4" type="noConversion"/>
  </si>
  <si>
    <t>PWM测试</t>
    <phoneticPr fontId="4" type="noConversion"/>
  </si>
  <si>
    <t>PWM测试</t>
    <phoneticPr fontId="4" type="noConversion"/>
  </si>
  <si>
    <t>PWM测试-PL</t>
    <phoneticPr fontId="4" type="noConversion"/>
  </si>
  <si>
    <t>TC007-001-001</t>
    <phoneticPr fontId="4" type="noConversion"/>
  </si>
  <si>
    <t>TC007-001-002</t>
  </si>
  <si>
    <t>TC007-001-003</t>
  </si>
  <si>
    <t>时间(ms)</t>
  </si>
  <si>
    <t>休眠电流（uA）</t>
    <phoneticPr fontId="4" type="noConversion"/>
  </si>
  <si>
    <t>1、设置RBIN= 2000 Ohm，NTC=25℃；
2、Bat 14V上电后，不接通讯，Logic X置高
3、Logic X 置低，测试Logic X 置低到输入电流下降沿的时间
4、测量休眠电流</t>
    <phoneticPr fontId="4" type="noConversion"/>
  </si>
  <si>
    <t>1、设置RBIN= 2000 Ohm，NTC=25℃；                               2、Bat 14V上电后，不接通讯，Logic X 置高
3、测量唤醒电流</t>
    <phoneticPr fontId="4" type="noConversion"/>
  </si>
  <si>
    <t>占空比为15%，误差在1%之内</t>
    <phoneticPr fontId="4" type="noConversion"/>
  </si>
  <si>
    <t>测试结果</t>
    <phoneticPr fontId="4" type="noConversion"/>
  </si>
  <si>
    <t>PWM</t>
    <phoneticPr fontId="4" type="noConversion"/>
  </si>
  <si>
    <t>误差</t>
    <phoneticPr fontId="4" type="noConversion"/>
  </si>
  <si>
    <t>启动延迟测试</t>
    <phoneticPr fontId="4" type="noConversion"/>
  </si>
  <si>
    <t>逻辑</t>
  </si>
  <si>
    <t>时间（ms）</t>
    <phoneticPr fontId="4" type="noConversion"/>
  </si>
  <si>
    <t>时间（ms）</t>
    <phoneticPr fontId="4" type="noConversion"/>
  </si>
  <si>
    <t>时间（ms）</t>
    <phoneticPr fontId="4" type="noConversion"/>
  </si>
  <si>
    <t>Logic1</t>
    <phoneticPr fontId="4" type="noConversion"/>
  </si>
  <si>
    <t>Logic2</t>
    <phoneticPr fontId="4" type="noConversion"/>
  </si>
  <si>
    <t>Logic 3-DRL</t>
    <phoneticPr fontId="4" type="noConversion"/>
  </si>
  <si>
    <t>Logic 4</t>
    <phoneticPr fontId="4" type="noConversion"/>
  </si>
  <si>
    <t>TC008-001-001</t>
    <phoneticPr fontId="4" type="noConversion"/>
  </si>
  <si>
    <t>TC008-001-002</t>
  </si>
  <si>
    <t>TC008-001-003</t>
  </si>
  <si>
    <t>TC008-001-004</t>
  </si>
  <si>
    <t>TC008-001-005</t>
  </si>
  <si>
    <t>TC008-002-001</t>
    <phoneticPr fontId="4" type="noConversion"/>
  </si>
  <si>
    <t>TC008-002-002</t>
  </si>
  <si>
    <t>TC008-002-003</t>
  </si>
  <si>
    <t>TC008-002-004</t>
  </si>
  <si>
    <t>TC008-002-005</t>
  </si>
  <si>
    <t>启动延时</t>
    <phoneticPr fontId="4" type="noConversion"/>
  </si>
  <si>
    <t>动画测试</t>
    <phoneticPr fontId="4" type="noConversion"/>
  </si>
  <si>
    <t>TC002-001-001</t>
    <phoneticPr fontId="4" type="noConversion"/>
  </si>
  <si>
    <t>turn动画效果测试</t>
    <phoneticPr fontId="4" type="noConversion"/>
  </si>
  <si>
    <t>TC002-001-002</t>
    <phoneticPr fontId="4" type="noConversion"/>
  </si>
  <si>
    <t>按照正确动画效果输出，动画总时长误差在30ms内</t>
    <phoneticPr fontId="4" type="noConversion"/>
  </si>
  <si>
    <t>占空比为100%</t>
    <phoneticPr fontId="4" type="noConversion"/>
  </si>
  <si>
    <t xml:space="preserve">1、设置logic4 1.33Hz 60%，电源电压=14v；                               2、测试动画效果    </t>
    <phoneticPr fontId="4" type="noConversion"/>
  </si>
  <si>
    <t xml:space="preserve">1、设置logic4 1.33Hz 60%，电源电压=14V；                             2、测试占空比值   </t>
    <phoneticPr fontId="4" type="noConversion"/>
  </si>
  <si>
    <t>outage测试</t>
    <phoneticPr fontId="4" type="noConversion"/>
  </si>
  <si>
    <t>电源电压＜5.5V，turn关断</t>
    <phoneticPr fontId="4" type="noConversion"/>
  </si>
  <si>
    <t>示波器可观测到启动延时应&lt;80ms</t>
  </si>
  <si>
    <t>启动延迟测试   --冷启动</t>
    <phoneticPr fontId="4" type="noConversion"/>
  </si>
  <si>
    <t>1、设置RBIN= 2000 Ohm，NTC=25℃；
2、设置电源电压14V，唤醒模块，Logicx置高；
3、观察逻辑置高到通道电压输出时间差</t>
    <phoneticPr fontId="4" type="noConversion"/>
  </si>
  <si>
    <t>启动延迟测试   --热启动</t>
    <phoneticPr fontId="4" type="noConversion"/>
  </si>
  <si>
    <t>示波器可观测到启动延时应&lt;80ms</t>
    <phoneticPr fontId="4" type="noConversion"/>
  </si>
  <si>
    <t>1、设置RBIN= 2000 Ohm，NTC=25℃；
2、设置电源电压14V，其余逻辑及通讯置低，不唤醒模块，Logicx置高
3、观察逻辑置高到通道电压输出时间差</t>
    <phoneticPr fontId="4" type="noConversion"/>
  </si>
  <si>
    <t>TC009-001-001</t>
    <phoneticPr fontId="4" type="noConversion"/>
  </si>
  <si>
    <t>TC009-002-001</t>
    <phoneticPr fontId="4" type="noConversion"/>
  </si>
  <si>
    <t>Outage 延迟时间</t>
  </si>
  <si>
    <t>上Turn信号后，示波器显示Turn信号与Outage置时间差&lt;50ms</t>
  </si>
  <si>
    <t xml:space="preserve">1、设置RBIN= 2000 Ohm，NTC=25℃；
2、设置电源电压14V，logic4的频率=1.33Hz Duty=60%,Turn ON
</t>
    <phoneticPr fontId="4" type="noConversion"/>
  </si>
  <si>
    <t>TC009-003-001</t>
    <phoneticPr fontId="4" type="noConversion"/>
  </si>
  <si>
    <t>Outage测试</t>
    <phoneticPr fontId="4" type="noConversion"/>
  </si>
  <si>
    <t>TC009-004-001</t>
    <phoneticPr fontId="4" type="noConversion"/>
  </si>
  <si>
    <t>turn故障-Outage报警</t>
    <phoneticPr fontId="4" type="noConversion"/>
  </si>
  <si>
    <t>Turn低Outage高
Turn 高Outage低</t>
    <phoneticPr fontId="4" type="noConversion"/>
  </si>
  <si>
    <t>TC009-005-001</t>
    <phoneticPr fontId="4" type="noConversion"/>
  </si>
  <si>
    <t xml:space="preserve">1、设置NTC=25℃，RBIN=2000ohm电源电压 =14V
2、设置turn 频率=1.33Hz Duty=60%
3、 通道-断路
4、去除通道故障
</t>
    <phoneticPr fontId="4" type="noConversion"/>
  </si>
  <si>
    <t xml:space="preserve">1、设置NTC=25℃，RBIN=2000ohm电源电压 =14V
2、设置turn 频率=1.33Hz Duty=60%
3、节点Tx断路
4、去除故障
</t>
    <phoneticPr fontId="4" type="noConversion"/>
  </si>
  <si>
    <t>TC009-006-001</t>
    <phoneticPr fontId="4" type="noConversion"/>
  </si>
  <si>
    <t>TC009-007-001</t>
    <phoneticPr fontId="4" type="noConversion"/>
  </si>
  <si>
    <t xml:space="preserve">1、设置NTC=25℃，RBIN=2000ohm电源电压 =14V
2、设置turn 频率=1.33Hz Duty=60%
3、节点Rx断路
4、去除故障
</t>
    <phoneticPr fontId="4" type="noConversion"/>
  </si>
  <si>
    <t>TC009-008-001</t>
    <phoneticPr fontId="4" type="noConversion"/>
  </si>
  <si>
    <t xml:space="preserve">1、设置NTC=25℃，RBIN=2000ohm电源电压 =14V
2、设置turn 频率=1.33Hz Duty=60%
3、CAN H断路
4、去除故障
</t>
    <phoneticPr fontId="4" type="noConversion"/>
  </si>
  <si>
    <t>TC009-009-001</t>
    <phoneticPr fontId="4" type="noConversion"/>
  </si>
  <si>
    <t xml:space="preserve">1、设置NTC=25℃，RBIN=2000ohm电源电压 =14V
2、设置turn 频率=1.33Hz Duty=60%
3、CAN L断路
4、去除故障
</t>
    <phoneticPr fontId="4" type="noConversion"/>
  </si>
  <si>
    <t>TC009-010-001</t>
    <phoneticPr fontId="4" type="noConversion"/>
  </si>
  <si>
    <t xml:space="preserve">1、设置NTC=25℃，RBIN=2000ohm电源电压 =14V
2、设置turn 频率=1.33Hz Duty=60%
3、REF断路
4、去除故障
</t>
    <phoneticPr fontId="4" type="noConversion"/>
  </si>
  <si>
    <t>TC009-011-001</t>
    <phoneticPr fontId="4" type="noConversion"/>
  </si>
  <si>
    <t>TC009-012-001</t>
    <phoneticPr fontId="4" type="noConversion"/>
  </si>
  <si>
    <t xml:space="preserve">1、设置NTC=25℃，RBIN=2000ohm电源电压 =14V
2、设置turn 频率=1.33Hz Duty=60%
3、TPS929120 OUTx通道短路
4、去除故障
</t>
    <phoneticPr fontId="4" type="noConversion"/>
  </si>
  <si>
    <t>1、设置RBIN= 2000 Ohm，NTC=25℃；
2、设置电源电压14V，logic4的频率=1.33Hz Duty=60%，Turn ON
3、电源电压从14V缓慢调至5.5v及以下         4、电源电压上调至9v</t>
    <phoneticPr fontId="4" type="noConversion"/>
  </si>
  <si>
    <t>3、turn关闭，outage高          4、turn恢复，outage恢复</t>
    <phoneticPr fontId="4" type="noConversion"/>
  </si>
  <si>
    <t xml:space="preserve">3、outage高                                4、Turn低Outage高
      Turn 高Outage低 </t>
    <phoneticPr fontId="4" type="noConversion"/>
  </si>
  <si>
    <t xml:space="preserve">3、outage高                              4、Turn低Outage高
      Turn 高Outage低 </t>
    <phoneticPr fontId="4" type="noConversion"/>
  </si>
  <si>
    <t xml:space="preserve">3、outage高                                 4、Turn低Outage高
      Turn 高Outage低 </t>
    <phoneticPr fontId="4" type="noConversion"/>
  </si>
  <si>
    <t xml:space="preserve">3、outage高                                  4、Turn低Outage高
      Turn 高Outage低 </t>
    <phoneticPr fontId="4" type="noConversion"/>
  </si>
  <si>
    <t xml:space="preserve">3、outage高                                4、Turn低Outage高
      Turn 高Outage低 </t>
    <phoneticPr fontId="4" type="noConversion"/>
  </si>
  <si>
    <t xml:space="preserve">3、outage高                                4、Turn低Outage高
      Turn 高Outage低 </t>
    <phoneticPr fontId="4" type="noConversion"/>
  </si>
  <si>
    <t xml:space="preserve">1、设置NTC=25℃，RBIN=2000ohm电源电压 =14V
2、设置turn 频率=1.33Hz Duty=60%
3、 通道+断路
4、去除通道故障
</t>
    <phoneticPr fontId="4" type="noConversion"/>
  </si>
  <si>
    <t>2、对应灯保持不亮；
3、故障去除后恢复点亮</t>
    <phoneticPr fontId="4" type="noConversion"/>
  </si>
  <si>
    <t>2、NTC故障后功能熄灭；
3、故障去除后对应灯点亮</t>
    <phoneticPr fontId="4" type="noConversion"/>
  </si>
  <si>
    <t xml:space="preserve">
1、设置NTC 1 断路
2、设置 电源电压=14V, Logic X 信号置高电平
3、去除NTC1断路故障，观察灯光是否点亮
</t>
    <phoneticPr fontId="4" type="noConversion"/>
  </si>
  <si>
    <t xml:space="preserve">
1、设置 电源电压=14V，LogicX信号置高电平
2、设置NTC1断路,观察灯光效果
3、去除NTC1断路故障，观察灯光是否点亮
</t>
    <phoneticPr fontId="4" type="noConversion"/>
  </si>
  <si>
    <t xml:space="preserve">
1、设置NTC 1 短路
2、设置 电源电压=14V, Logic X 信号置高电平
3、去除NTC1 短路故障，观察灯光是否点亮
</t>
    <phoneticPr fontId="4" type="noConversion"/>
  </si>
  <si>
    <r>
      <t xml:space="preserve">
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>=14V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LogicX</t>
    </r>
    <r>
      <rPr>
        <sz val="11"/>
        <color theme="1"/>
        <rFont val="宋体"/>
        <family val="3"/>
        <charset val="134"/>
      </rPr>
      <t>信号置高电平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 xml:space="preserve">观察灯光效果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、去除</t>
    </r>
    <r>
      <rPr>
        <sz val="11"/>
        <color theme="1"/>
        <rFont val="Times New Roman"/>
        <family val="1"/>
      </rPr>
      <t>NTC1</t>
    </r>
    <r>
      <rPr>
        <sz val="11"/>
        <color theme="1"/>
        <rFont val="宋体"/>
        <family val="3"/>
        <charset val="134"/>
      </rPr>
      <t xml:space="preserve">短路故障，观察灯光是否点亮
</t>
    </r>
    <phoneticPr fontId="4" type="noConversion"/>
  </si>
  <si>
    <t xml:space="preserve">1、设置NTC=25℃，RBIN=2000ohm电源电压 =14V
2、设置LB、HB、DRL Logic 信号置高电平，PL  Logic 频率=105HZ,Duty=[25%,35%]，turn 频率=1.33Hz Duty=60%，测量Led电流
3、 通道+断路
4、去除通道故障，测量Led电流;
</t>
    <phoneticPr fontId="4" type="noConversion"/>
  </si>
  <si>
    <t xml:space="preserve">1、 通道+断路                                                          2、设置NTC=25℃，RBIN=2000ohm电源电压 =14V
3、设置LB、HB、DRL Logic 信号置高电平，PL  Logic 频率=105HZ,Duty=[25%,35%]，turn 频率=1.33Hz Duty=60%，测量Led电流
4、去除通道故障，测量Led电流;
</t>
    <phoneticPr fontId="4" type="noConversion"/>
  </si>
  <si>
    <t>1、设置NTC=25℃，RBIN=2000ohm电源电压 =14V
2、设置DRL Logic 信号置高电平，PL  Logic 频率=105HZ,Duty=[25%,35%]，turn 频率=1.33Hz Duty=60%，测量Led电流
3、节点Tx断路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</si>
  <si>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3、节点Rx断路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</si>
  <si>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 CAN H断路
4、取消故障，测量Led电流;</t>
    <phoneticPr fontId="4" type="noConversion"/>
  </si>
  <si>
    <t>1、设置NTC=25℃，RBIN=2000ohm电源电压 =14V
2、设置DRL Logic 信号置高电平，PL  Logic 频率=105HZ,Duty=[25%,35%]，turn 频率=1.33Hz Duty=60%，测量Led电流
3、 CAN L断路
4、取消故障，测量Led电流;</t>
    <phoneticPr fontId="4" type="noConversion"/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</si>
  <si>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℃，</t>
    </r>
    <r>
      <rPr>
        <sz val="11"/>
        <color theme="1"/>
        <rFont val="Times New Roman"/>
        <family val="1"/>
      </rPr>
      <t>RBIN=2000ohm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 xml:space="preserve"> =14V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DRL Logic </t>
    </r>
    <r>
      <rPr>
        <sz val="11"/>
        <color theme="1"/>
        <rFont val="宋体"/>
        <family val="3"/>
        <charset val="134"/>
      </rPr>
      <t>信号置高电平，</t>
    </r>
    <r>
      <rPr>
        <sz val="11"/>
        <color theme="1"/>
        <rFont val="Times New Roman"/>
        <family val="1"/>
      </rPr>
      <t xml:space="preserve">PL  Logic </t>
    </r>
    <r>
      <rPr>
        <sz val="11"/>
        <color theme="1"/>
        <rFont val="宋体"/>
        <family val="3"/>
        <charset val="134"/>
      </rPr>
      <t>频率</t>
    </r>
    <r>
      <rPr>
        <sz val="11"/>
        <color theme="1"/>
        <rFont val="Times New Roman"/>
        <family val="1"/>
      </rPr>
      <t>=105HZ,Duty=[25%,35%]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 xml:space="preserve">turn </t>
    </r>
    <r>
      <rPr>
        <sz val="11"/>
        <color theme="1"/>
        <rFont val="宋体"/>
        <family val="3"/>
        <charset val="134"/>
      </rPr>
      <t>频率</t>
    </r>
    <r>
      <rPr>
        <sz val="11"/>
        <color theme="1"/>
        <rFont val="Times New Roman"/>
        <family val="1"/>
      </rPr>
      <t>=1.33Hz Duty=60%</t>
    </r>
    <r>
      <rPr>
        <sz val="11"/>
        <color theme="1"/>
        <rFont val="宋体"/>
        <family val="3"/>
        <charset val="134"/>
      </rPr>
      <t>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 xml:space="preserve">电流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REF</t>
    </r>
    <r>
      <rPr>
        <sz val="11"/>
        <color theme="1"/>
        <rFont val="宋体"/>
        <family val="3"/>
        <charset val="134"/>
      </rPr>
      <t>开路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family val="3"/>
        <charset val="134"/>
      </rPr>
      <t>、取消故障，测量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>电流</t>
    </r>
    <r>
      <rPr>
        <sz val="11"/>
        <color theme="1"/>
        <rFont val="Times New Roman"/>
        <family val="1"/>
      </rPr>
      <t xml:space="preserve">;
</t>
    </r>
    <phoneticPr fontId="4" type="noConversion"/>
  </si>
  <si>
    <t>1、设置NTC=25℃，RBIN=2000ohm电源电压 =14V
2、设置DRL Logic 信号置高电平，PL  Logic 频率=105HZ,Duty=[25%,35%]，turn 频率=1.33Hz Duty=60%，测量Led电流
3、 TPS929120 OUTx通道开路
4、取消故障，测量Led电流;</t>
    <phoneticPr fontId="4" type="noConversion"/>
  </si>
  <si>
    <t>备注：输入电压为到达模块端电压</t>
  </si>
  <si>
    <t>所有灯正常点亮，电流误差在5%内（并记录电流值）</t>
  </si>
  <si>
    <t>功能</t>
  </si>
  <si>
    <t>TURN</t>
    <phoneticPr fontId="4" type="noConversion"/>
  </si>
  <si>
    <t>电压值（V）
理论值</t>
  </si>
  <si>
    <t>电压值（V）
测试值</t>
  </si>
  <si>
    <t>NA，无设计输入</t>
  </si>
  <si>
    <t xml:space="preserve"> </t>
  </si>
  <si>
    <t>TURN</t>
    <phoneticPr fontId="4" type="noConversion"/>
  </si>
  <si>
    <t>DRL</t>
    <phoneticPr fontId="4" type="noConversion"/>
  </si>
  <si>
    <t>满功率输出 电压特性测试</t>
    <phoneticPr fontId="4" type="noConversion"/>
  </si>
  <si>
    <t>电压特性测试</t>
    <phoneticPr fontId="4" type="noConversion"/>
  </si>
  <si>
    <t>PL</t>
    <phoneticPr fontId="4" type="noConversion"/>
  </si>
  <si>
    <t>TC010-001-001</t>
    <phoneticPr fontId="4" type="noConversion"/>
  </si>
  <si>
    <t>TC010-001-002</t>
  </si>
  <si>
    <t>TC010-001-003</t>
  </si>
  <si>
    <t>TC010-001-004</t>
  </si>
  <si>
    <t>TC010-001-005</t>
  </si>
  <si>
    <t>TC010-002-001</t>
    <phoneticPr fontId="4" type="noConversion"/>
  </si>
  <si>
    <t>TC010-002-002</t>
  </si>
  <si>
    <t>TC010-002-003</t>
  </si>
  <si>
    <t>TC010-002-004</t>
  </si>
  <si>
    <t>TC010-002-005</t>
  </si>
  <si>
    <t>TC010-003-001</t>
    <phoneticPr fontId="4" type="noConversion"/>
  </si>
  <si>
    <t>TC010-003-002</t>
  </si>
  <si>
    <t>TC010-003-003</t>
  </si>
  <si>
    <t>DRL</t>
    <phoneticPr fontId="4" type="noConversion"/>
  </si>
  <si>
    <t>PL</t>
    <phoneticPr fontId="4" type="noConversion"/>
  </si>
  <si>
    <t>满功率输出工作电压测试  --9V-16V</t>
  </si>
  <si>
    <t xml:space="preserve">1、设置对应RBIN电阻为2000 Ohm，NTC=25℃  
2、LogicX 置高电平；电源供电从9V缓升至16V，每次提高电压幅度为1V，时间间隔为1s
3、电源供电从16V缓降至9V，每次降低电压幅度为1V，时间间隔为1s     </t>
    <phoneticPr fontId="4" type="noConversion"/>
  </si>
  <si>
    <t>高压满功率输出测试  --16~21V</t>
  </si>
  <si>
    <t xml:space="preserve">1、设置对应RBIN电阻为2000 Ohm，NTC=25℃   
2、LogicX置高电平；电源供电从16V缓升至21V，每次提高电压幅度为1V，时间间隔为1s
3、电源供电从21V缓降至16V，每次降低电压幅度为1V，时间间隔为1s     </t>
    <phoneticPr fontId="4" type="noConversion"/>
  </si>
  <si>
    <t>低压满功率输出测试  --0-9V</t>
  </si>
  <si>
    <t xml:space="preserve">1、设置对应RBIN电阻为2000 Ohm，NTC=25℃  
2、所有Logic置高电平；电源供电从9V缓降至0V，每次降低电压幅度为1V，时间间隔为1s ，记录灯光情况
3、 电源供电从0V缓升至9V，每次提高电压幅度为1V，时间间隔为1s                                                                                                                                    </t>
    <phoneticPr fontId="4" type="noConversion"/>
  </si>
  <si>
    <t>（%）</t>
  </si>
  <si>
    <t>CHN 1 常温常压下无效RBIN  1测试</t>
    <phoneticPr fontId="4" type="noConversion"/>
  </si>
  <si>
    <t>CHN 3 常温常压下无效RBIN  3测试</t>
    <phoneticPr fontId="4" type="noConversion"/>
  </si>
  <si>
    <t>CHN3  RBIN  3测试-PL</t>
    <phoneticPr fontId="4" type="noConversion"/>
  </si>
  <si>
    <t>CHN 3 常温常压下RBIN  3测试</t>
    <phoneticPr fontId="4" type="noConversion"/>
  </si>
  <si>
    <t>CHN 1 常温常压下RBIN  1测试</t>
    <phoneticPr fontId="4" type="noConversion"/>
  </si>
  <si>
    <t>CHN1  RBIN  1测试-HB</t>
    <phoneticPr fontId="4" type="noConversion"/>
  </si>
  <si>
    <t>CHN 1 常温常压下无效RBIN  1测试</t>
    <phoneticPr fontId="4" type="noConversion"/>
  </si>
  <si>
    <t>CHN3  RBIN  3测试-DRL</t>
    <phoneticPr fontId="4" type="noConversion"/>
  </si>
  <si>
    <t>CHN 3 常温常压下RBIN  3测试</t>
    <phoneticPr fontId="4" type="noConversion"/>
  </si>
  <si>
    <t>CHN 3 常温常压下无效RBIN  3测试</t>
    <phoneticPr fontId="4" type="noConversion"/>
  </si>
  <si>
    <t>电阻值误差（%）</t>
  </si>
  <si>
    <t>电流值误差（%）</t>
  </si>
  <si>
    <t>按照正确档位输出，输出电流与理论电流误差在5%内</t>
    <phoneticPr fontId="4" type="noConversion"/>
  </si>
  <si>
    <r>
      <t>CHN1  RBIN  1</t>
    </r>
    <r>
      <rPr>
        <b/>
        <sz val="11"/>
        <color theme="1"/>
        <rFont val="宋体"/>
        <family val="3"/>
        <charset val="134"/>
      </rPr>
      <t>测试</t>
    </r>
    <r>
      <rPr>
        <b/>
        <sz val="11"/>
        <color theme="1"/>
        <rFont val="Times New Roman"/>
        <family val="1"/>
      </rPr>
      <t>-LB</t>
    </r>
    <phoneticPr fontId="4" type="noConversion"/>
  </si>
  <si>
    <t>逻辑</t>
    <phoneticPr fontId="4" type="noConversion"/>
  </si>
  <si>
    <r>
      <t>turn</t>
    </r>
    <r>
      <rPr>
        <sz val="10"/>
        <rFont val="宋体"/>
        <family val="3"/>
        <charset val="134"/>
      </rPr>
      <t>动画测试</t>
    </r>
    <phoneticPr fontId="4" type="noConversion"/>
  </si>
  <si>
    <r>
      <t>Rbin</t>
    </r>
    <r>
      <rPr>
        <sz val="10"/>
        <rFont val="宋体"/>
        <family val="3"/>
        <charset val="134"/>
      </rPr>
      <t>测试</t>
    </r>
    <phoneticPr fontId="4" type="noConversion"/>
  </si>
  <si>
    <t>NTC测试</t>
    <phoneticPr fontId="4" type="noConversion"/>
  </si>
  <si>
    <t>休眠唤醒</t>
    <phoneticPr fontId="4" type="noConversion"/>
  </si>
  <si>
    <r>
      <t>PWM</t>
    </r>
    <r>
      <rPr>
        <sz val="10"/>
        <rFont val="宋体"/>
        <family val="3"/>
        <charset val="134"/>
      </rPr>
      <t>测试</t>
    </r>
    <phoneticPr fontId="4" type="noConversion"/>
  </si>
  <si>
    <t>冷热启动延时</t>
    <phoneticPr fontId="4" type="noConversion"/>
  </si>
  <si>
    <r>
      <t>Outage</t>
    </r>
    <r>
      <rPr>
        <sz val="10"/>
        <rFont val="宋体"/>
        <family val="3"/>
        <charset val="134"/>
      </rPr>
      <t>测试</t>
    </r>
    <phoneticPr fontId="4" type="noConversion"/>
  </si>
  <si>
    <t>电压特性</t>
    <phoneticPr fontId="4" type="noConversion"/>
  </si>
  <si>
    <t>REV010</t>
    <phoneticPr fontId="4" type="noConversion"/>
  </si>
  <si>
    <r>
      <t>2022.08</t>
    </r>
    <r>
      <rPr>
        <sz val="10"/>
        <rFont val="宋体"/>
        <family val="3"/>
        <charset val="134"/>
      </rPr>
      <t>系统测试问题修改后功能测试</t>
    </r>
    <phoneticPr fontId="4" type="noConversion"/>
  </si>
  <si>
    <t>E2LB-2 Base项目</t>
    <phoneticPr fontId="4" type="noConversion"/>
  </si>
  <si>
    <t>9V</t>
    <phoneticPr fontId="4" type="noConversion"/>
  </si>
  <si>
    <t>14V</t>
    <phoneticPr fontId="4" type="noConversion"/>
  </si>
  <si>
    <t>16V</t>
    <phoneticPr fontId="4" type="noConversion"/>
  </si>
  <si>
    <t>通道正负极同时断路 -上电后</t>
    <phoneticPr fontId="4" type="noConversion"/>
  </si>
  <si>
    <t xml:space="preserve">1、设置NTC=25℃，RBIN=2000ohm电源电压 =14V
2、设置LB、HB、DRL Logic 信号置高电平，PL  Logic 频率=105HZ,Duty=[25%,35%]，turn 频率=1.33Hz Duty=60%，测量Led电流
3、通道 正负极同时断路
4、去除通道故障，测量Led电流;
</t>
    <phoneticPr fontId="4" type="noConversion"/>
  </si>
  <si>
    <t>通道正负极同时断路 -上电前</t>
    <phoneticPr fontId="4" type="noConversion"/>
  </si>
  <si>
    <t xml:space="preserve">1、 通道正负极同时断路                                                          2、设置NTC=25℃，RBIN=2000ohm电源电压 =14V
3、设置LB、HB、DRL Logic 信号置高电平，PL  Logic 频率=105HZ,Duty=[25%,35%]，turn 频率=1.33Hz Duty=60%，测量Led电流
4、去除通道故障，测量Led电流;
</t>
    <phoneticPr fontId="4" type="noConversion"/>
  </si>
  <si>
    <t>CAN H短路</t>
    <phoneticPr fontId="4" type="noConversion"/>
  </si>
  <si>
    <t>1、设置NTC=25℃，RBIN=2000ohm电源电压 =14V
2、设置DRL Logic 信号置高电平，PL  Logic 频率=105HZ,Duty=[25%,35%]，turn 频率=1.33Hz Duty=60%，测量Led电流
3、 CAN H短路
4、取消故障，测量Led电流;</t>
    <phoneticPr fontId="4" type="noConversion"/>
  </si>
  <si>
    <t>CAN L短路</t>
    <phoneticPr fontId="4" type="noConversion"/>
  </si>
  <si>
    <t>1、设置NTC=25℃，RBIN=2000ohm电源电压 =14V
2、设置DRL Logic 信号置高电平，PL  Logic 频率=105HZ,Duty=[25%,35%]，turn 频率=1.33Hz Duty=60%，测量Led电流
3、 CAN L短路
4、取消故障，测量Led电流;</t>
    <phoneticPr fontId="4" type="noConversion"/>
  </si>
  <si>
    <t>CAN H&amp;L短路</t>
    <phoneticPr fontId="4" type="noConversion"/>
  </si>
  <si>
    <t>1、设置NTC=25℃，RBIN=2000ohm电源电压 =14V
2、设置DRL Logic 信号置高电平，PL  Logic 频率=105HZ,Duty=[25%,35%]，turn 频率=1.33Hz Duty=60%，测量Led电流
3、 CAN H&amp;L短路
4、取消故障，测量Led电流;</t>
    <phoneticPr fontId="4" type="noConversion"/>
  </si>
  <si>
    <t>CAN L&amp;H断路</t>
    <phoneticPr fontId="4" type="noConversion"/>
  </si>
  <si>
    <t>1、设置NTC=25℃，RBIN=2000ohm电源电压 =14V
2、设置DRL Logic 信号置高电平，PL  Logic 频率=105HZ,Duty=[25%,35%]，turn 频率=1.33Hz Duty=60%，测量Led电流
3、 CAN L&amp;H断路
4、取消故障，测量Led电流;</t>
    <phoneticPr fontId="4" type="noConversion"/>
  </si>
  <si>
    <t>TC005-013-001</t>
    <phoneticPr fontId="4" type="noConversion"/>
  </si>
  <si>
    <t>TC005-013-004</t>
  </si>
  <si>
    <t>TC005-013-005</t>
  </si>
  <si>
    <t>TC005-013-006</t>
  </si>
  <si>
    <t>TC005-013-007</t>
  </si>
  <si>
    <t>TC005-014-004</t>
  </si>
  <si>
    <t>TC005-014-005</t>
  </si>
  <si>
    <t>TC005-014-006</t>
  </si>
  <si>
    <t>TC005-014-007</t>
  </si>
  <si>
    <t>TC005-015-001</t>
    <phoneticPr fontId="4" type="noConversion"/>
  </si>
  <si>
    <t>TC005-016-001</t>
    <phoneticPr fontId="4" type="noConversion"/>
  </si>
  <si>
    <t>TC005-017-001</t>
    <phoneticPr fontId="4" type="noConversion"/>
  </si>
  <si>
    <t>TC005-020-001</t>
    <phoneticPr fontId="4" type="noConversion"/>
  </si>
  <si>
    <t>TC005-020-003</t>
  </si>
  <si>
    <t>TC005-021-001</t>
    <phoneticPr fontId="4" type="noConversion"/>
  </si>
  <si>
    <t>TC005-021-003</t>
  </si>
  <si>
    <t>TC005-022-001</t>
    <phoneticPr fontId="4" type="noConversion"/>
  </si>
  <si>
    <t>TC005-022-002</t>
  </si>
  <si>
    <t>TC005-022-003</t>
  </si>
  <si>
    <t>TC005-023-001</t>
    <phoneticPr fontId="4" type="noConversion"/>
  </si>
  <si>
    <t>TC005-023-002</t>
  </si>
  <si>
    <t>TC005-023-003</t>
  </si>
  <si>
    <t>TC005-024-001</t>
    <phoneticPr fontId="4" type="noConversion"/>
  </si>
  <si>
    <t>TC005-024-002</t>
  </si>
  <si>
    <t>TC005-024-003</t>
  </si>
  <si>
    <t>TC005-025-001</t>
    <phoneticPr fontId="4" type="noConversion"/>
  </si>
  <si>
    <t>TC005-025-002</t>
  </si>
  <si>
    <t>TC005-025-003</t>
  </si>
  <si>
    <t>TC005-026-001</t>
    <phoneticPr fontId="4" type="noConversion"/>
  </si>
  <si>
    <t>TC005-026-002</t>
  </si>
  <si>
    <t>TC005-027-001</t>
    <phoneticPr fontId="4" type="noConversion"/>
  </si>
  <si>
    <t>TC005-027-002</t>
  </si>
  <si>
    <t>Passed</t>
  </si>
  <si>
    <t>LSSS1 100% ON
LB+HB OFF</t>
  </si>
  <si>
    <t>LSSS1 100% ON
LB ON+HB OFF</t>
  </si>
  <si>
    <t>Failed</t>
  </si>
  <si>
    <t>LSSS不符合</t>
    <phoneticPr fontId="4" type="noConversion"/>
  </si>
  <si>
    <t>LSSS不符合，TURN流水会被LB打断</t>
    <phoneticPr fontId="4" type="noConversion"/>
  </si>
  <si>
    <t>LSSS不符合，TURN流水会被HB打断</t>
    <phoneticPr fontId="4" type="noConversion"/>
  </si>
  <si>
    <t>LSSS不符合，TURN流水会被LB+HB打断</t>
    <phoneticPr fontId="4" type="noConversion"/>
  </si>
  <si>
    <t>22%-38%,15.4%</t>
    <phoneticPr fontId="4" type="noConversion"/>
  </si>
  <si>
    <t>42%-100%,100%</t>
    <phoneticPr fontId="4" type="noConversion"/>
  </si>
  <si>
    <t>5min03s</t>
    <phoneticPr fontId="4" type="noConversion"/>
  </si>
  <si>
    <t>5min02s</t>
    <phoneticPr fontId="4" type="noConversion"/>
  </si>
  <si>
    <t>2.8A</t>
    <phoneticPr fontId="4" type="noConversion"/>
  </si>
  <si>
    <t>0.96A</t>
    <phoneticPr fontId="4" type="noConversion"/>
  </si>
  <si>
    <t>0.78A</t>
    <phoneticPr fontId="4" type="noConversion"/>
  </si>
  <si>
    <t>2.1A</t>
    <phoneticPr fontId="4" type="noConversion"/>
  </si>
  <si>
    <t>2.2A</t>
    <phoneticPr fontId="4" type="noConversion"/>
  </si>
  <si>
    <t>1.5A</t>
    <phoneticPr fontId="4" type="noConversion"/>
  </si>
  <si>
    <t>1.2A</t>
    <phoneticPr fontId="4" type="noConversion"/>
  </si>
  <si>
    <t>5min04s</t>
    <phoneticPr fontId="4" type="noConversion"/>
  </si>
  <si>
    <t>2.9A</t>
    <phoneticPr fontId="4" type="noConversion"/>
  </si>
  <si>
    <t>3.4A</t>
    <phoneticPr fontId="4" type="noConversion"/>
  </si>
  <si>
    <t>1.7A</t>
    <phoneticPr fontId="4" type="noConversion"/>
  </si>
  <si>
    <t>0.85A</t>
    <phoneticPr fontId="4" type="noConversion"/>
  </si>
  <si>
    <t>0.7A</t>
    <phoneticPr fontId="4" type="noConversion"/>
  </si>
  <si>
    <t>唤醒数据是电源上读取</t>
    <phoneticPr fontId="4" type="noConversion"/>
  </si>
  <si>
    <t>5.8v关断，6.2v恢复，关断时outage长高</t>
    <phoneticPr fontId="4" type="noConversion"/>
  </si>
  <si>
    <t>42ms</t>
    <phoneticPr fontId="4" type="noConversion"/>
  </si>
  <si>
    <t>占空比为真实负载</t>
    <phoneticPr fontId="4" type="noConversion"/>
  </si>
  <si>
    <t>真实负载测试</t>
    <phoneticPr fontId="4" type="noConversion"/>
  </si>
  <si>
    <t>时长为标准负载测试</t>
    <phoneticPr fontId="4" type="noConversion"/>
  </si>
  <si>
    <t>标准负载测试</t>
    <phoneticPr fontId="4" type="noConversion"/>
  </si>
  <si>
    <t>标准负载测试</t>
    <phoneticPr fontId="4" type="noConversion"/>
  </si>
  <si>
    <t>真实负载测试</t>
    <phoneticPr fontId="4" type="noConversion"/>
  </si>
  <si>
    <t>真实负载灯正常点亮，标准负载测试电流值</t>
    <phoneticPr fontId="4" type="noConversion"/>
  </si>
  <si>
    <t>标准负载测试</t>
    <phoneticPr fontId="4" type="noConversion"/>
  </si>
  <si>
    <t>Resistance（low）</t>
    <phoneticPr fontId="4" type="noConversion"/>
  </si>
  <si>
    <t>14V</t>
    <phoneticPr fontId="4" type="noConversion"/>
  </si>
  <si>
    <t>14V</t>
    <phoneticPr fontId="4" type="noConversion"/>
  </si>
  <si>
    <t xml:space="preserve">
1、先后设置RBIN  X值2019, 1905, 1627, 1521, 1261, 1161  Ohm
2、设置Logic 3频率=105Hz  Duty=30%,Logic 3 on， 电源电压分别设置9V 、14V、16V
3、改变RBIN  3值, 电源电压重启，记录不同档位电阻对应电流值</t>
    <phoneticPr fontId="4" type="noConversion"/>
  </si>
  <si>
    <t xml:space="preserve">
1、设置第1-第3档位电流对应的电阻值，测试分别每一档电流对应的RBIN阻值范围
2、Logic 3 on, 电源电压分别设置9V 、14V、16V
3、改变RBIN  3 值, 电源电压重启(记录每档的最大电阻值和最小电阻值)</t>
    <phoneticPr fontId="4" type="noConversion"/>
  </si>
  <si>
    <t>超出档位限制即档位无效，电流值输出为0，分Bin电阻在相邻两档位之间时，取Bin取值范围较大档位电流值，电阻误差在3%之内</t>
    <phoneticPr fontId="4" type="noConversion"/>
  </si>
  <si>
    <t>电流值(mA)</t>
    <phoneticPr fontId="4" type="noConversion"/>
  </si>
  <si>
    <t xml:space="preserve">
1、设置第1-第3档位电流对应的电阻值，测试分别每一档电流对应的RBIN阻值范围
2、Logic 3 on, 电源电压分别设置9V 、14V、16V
3、改变RBIN  3 值, 电源电压重启(记录每档的最大电阻值和最小电阻值)</t>
    <phoneticPr fontId="4" type="noConversion"/>
  </si>
  <si>
    <t xml:space="preserve">
1、先后设置RBIN  X值2019, 1905, 1627, 1521, 1261, 1161  Ohm
2、Logic 3信号信号置高电平, 电源电压分别设置9V 、14V、16V
3、改变RBIN  3值, 电源电压重启，记录不同档位电阻对应电流值</t>
    <phoneticPr fontId="4" type="noConversion"/>
  </si>
  <si>
    <t xml:space="preserve">
1、设置第1-第5档位电流对应的电阻值，测试分别每一档电流对应的RBIN阻值范围
2、Logic 2 on, 电源电压分别设置9V 、14V、16V
3、改变RBIN  1 值, 电源电压重启(记录每档的最大电阻值和最小电阻值)</t>
    <phoneticPr fontId="4" type="noConversion"/>
  </si>
  <si>
    <t xml:space="preserve">
1、先后设置RBIN  X值2019, 1905, 1627, 1521, 1261, 1161, 917, 823 593 505  Ohm
2、Logic 2信号信号置高电平, 电源电压分别设置9V 、14V、16V
3、改变RBIN  1值, 电源电压重启，记录不同档位电阻对应电流值</t>
    <phoneticPr fontId="4" type="noConversion"/>
  </si>
  <si>
    <t xml:space="preserve">
1、设置第1-第5档位电流对应的电阻值，测试分别每一档电流对应的RBIN阻值范围
2、Logic 1 on, 电源电压分别设置9V 、14V、16V
3、改变RBIN  1 值, 电源电压重启(记录每档的最大电阻值和最小电阻值)</t>
    <phoneticPr fontId="4" type="noConversion"/>
  </si>
  <si>
    <t xml:space="preserve">
1、先后设置RBIN  X值2019, 1905, 1627, 1521, 1261, 1161, 917, 823 593 505  Ohm
2、Logic 1信号信号置高电平, 电源电压分别设置9V 、14V、16V
3、改变RBIN  1值, 电源电压重启，记录不同档位电阻对应电流值</t>
    <phoneticPr fontId="4" type="noConversion"/>
  </si>
  <si>
    <t>1、设置 电源电压 =14V，TPS BIN=2000Ω
2、Logic 1信号置高电平
3、更改NTC 值从105°C（849Ω） 缓升至125°C（521Ω），测试Channel 1电流变化  
4、继续降低NTC阻值，测试关断点及恢复点</t>
    <phoneticPr fontId="4" type="noConversion"/>
  </si>
  <si>
    <t>1、设置 电源电压 =14V，TPS BIN=2000Ω
2、Logic 2信号置高电平
3、更改NTC 值从105°C（849Ω） 缓升至125°C（521Ω），测试Channel 1电流变化  
4、继续降低NTC阻值，测试关断点及恢复点</t>
    <phoneticPr fontId="4" type="noConversion"/>
  </si>
  <si>
    <t>3、LB一灭全灭、HB不一灭全灭                                            4、故障去除后，输出恢复到100%，若无法做到自恢复，则下次逻辑重新上电后再恢复;</t>
    <phoneticPr fontId="4" type="noConversion"/>
  </si>
  <si>
    <t>一灭全灭</t>
    <phoneticPr fontId="4" type="noConversion"/>
  </si>
  <si>
    <t>灯保持常亮，换了负载灯保持微亮</t>
    <phoneticPr fontId="4" type="noConversion"/>
  </si>
  <si>
    <t>不一灭全灭</t>
    <phoneticPr fontId="4" type="noConversion"/>
  </si>
  <si>
    <t xml:space="preserve">1、通道 - 断路                                                             2、设置NTC=25℃，RBIN=2000ohm电源电压 =14V
3、设置LB、HB、DRL Logic 信号置高电平，PL  Logic 频率=105HZ,Duty=[25%,35%]，turn 频率=1.33Hz Duty=60%，测量Led电流
4、去除通道故障，测量Led电流;
</t>
    <phoneticPr fontId="4" type="noConversion"/>
  </si>
  <si>
    <t>灯保持常亮，换了负载灯保持微亮</t>
    <phoneticPr fontId="4" type="noConversion"/>
  </si>
  <si>
    <t xml:space="preserve">1、设置NTC=25℃，RBIN=2000ohm电源电压 =14V
2、设置LB、HB、DRL Logic 信号置高电平，PL  Logic 频率=105HZ,Duty=[25%,35%]，turn 频率=1.33Hz Duty=60%，测量Led电流
3、通道 - 断路
4、去除通道故障，测量Led电流;
</t>
    <phoneticPr fontId="4" type="noConversion"/>
  </si>
  <si>
    <t>1、设置NTC=25℃，RBIN=2000ohm，电源电压 =14V
2、设置LB、HB Logic 信号置高电平，测量Led电流
3、LED短路
4、取消故障，测量Led电流;</t>
    <phoneticPr fontId="4" type="noConversion"/>
  </si>
  <si>
    <t>1、设置NTC=25℃，RBIN=2000ohm电源电压 =14V
2、设置LB、HB Logic 信号置高电，测量Led电流
3、 LED开路
4、取消故障，测量Led电流;</t>
    <phoneticPr fontId="4" type="noConversion"/>
  </si>
  <si>
    <t>3、LB一灭全灭、HB不一灭全灭                                            4、故障去除后，输出恢复到100%，若无法做到自恢复，则下次逻辑重新上电后再恢复;</t>
    <phoneticPr fontId="4" type="noConversion"/>
  </si>
  <si>
    <t>3.RBIN短路时Logic保持输出
4. 重启电源，Logic无输出
5. 故障取消电源电压重启Logic恢复输出</t>
    <phoneticPr fontId="4" type="noConversion"/>
  </si>
  <si>
    <t>1、设置RBIN = 2000Ohm,电源电压 = 14V
2、设置LB、HB、DRL Logic 信号置高电平，PL  Logic 频率=105HZ,Duty=[25%,35%]                               3、RBIN +短路     
4、重启电源
5、取消RBIN +短路，电源电压重启</t>
    <phoneticPr fontId="4" type="noConversion"/>
  </si>
  <si>
    <t>1、设置RBIN = 2000Ohm,电源电压 = 14V
2、设置LB、HB、DRL Logic 信号置高电平，PL  Logic 频率=105HZ,Duty=[25%,35%]                               3、RBIN +断路     
4、重启电源
5、取消RBIN +断路，电源电压重启</t>
    <phoneticPr fontId="4" type="noConversion"/>
  </si>
  <si>
    <t>3.RBIN断路时Logic保持输出
4. 重启电源，Logic无输出
5. 故障取消电源电压重启Logic恢复输出</t>
    <phoneticPr fontId="4" type="noConversion"/>
  </si>
  <si>
    <t>DRL\PL通道故障取消时，电流会先变大再恢复正常，PL电流变大时长较长，持续个好几秒</t>
    <phoneticPr fontId="4" type="noConversion"/>
  </si>
  <si>
    <t>TC005-028-001</t>
    <phoneticPr fontId="4" type="noConversion"/>
  </si>
  <si>
    <t>TC005-028-002</t>
  </si>
  <si>
    <t>TC005-029-001</t>
    <phoneticPr fontId="4" type="noConversion"/>
  </si>
  <si>
    <t>TC005-029-002</t>
  </si>
  <si>
    <t>DRL</t>
    <phoneticPr fontId="4" type="noConversion"/>
  </si>
  <si>
    <t>PL</t>
    <phoneticPr fontId="4" type="noConversion"/>
  </si>
  <si>
    <t>1、设置NTC=25℃，RBIN=2000ohm电源电压 =14V
2、设置DRL Logic 信号置高电平，PL  Logic 频率=105HZ,Duty=[25%,35%]，turn 频率=1.33Hz Duty=60%，测量Led电流
3、TPS929120 OUTx通道短路
4、取消故障，测量Led电流;</t>
    <phoneticPr fontId="4" type="noConversion"/>
  </si>
  <si>
    <t>1、设置NTC=25℃，RBIN=2000ohm，电源电压 =14V
2、设置DRL Logic 信号置高电平，PL  Logic 频率=105HZ,Duty=[25%,35%]
3、LED短路
4、取消故障，测量Led电流;</t>
    <phoneticPr fontId="4" type="noConversion"/>
  </si>
  <si>
    <t xml:space="preserve">3、DRL\PL不一灭全灭                                            </t>
    <phoneticPr fontId="4" type="noConversion"/>
  </si>
  <si>
    <t>1、设置NTC=25℃，RBIN=2000ohm电源电压 =14V
2、设置DRL Logic 信号置高电平，PL  Logic 频率=105HZ,Duty=[25%,35%]
3、 LED开路
4、取消故障，测量Led电流;</t>
    <phoneticPr fontId="4" type="noConversion"/>
  </si>
  <si>
    <t>Passed</t>
    <phoneticPr fontId="4" type="noConversion"/>
  </si>
  <si>
    <t xml:space="preserve">3、当通道断开时输出电流为0，PL\DRL灯亮;
4、故障去除后，输出恢复到100%，若无法做到自恢复，则下次逻辑重新上电后再恢复，DRL\PL熄灭;
</t>
    <phoneticPr fontId="4" type="noConversion"/>
  </si>
  <si>
    <t xml:space="preserve">3、TURN一灭全灭，PL/DRL ON                                                 4、故障去除后，输出恢复到100%，若无法做到自恢复，则下次逻辑重新上电后再恢复，PL/DRL OFF;                            
</t>
    <phoneticPr fontId="4" type="noConversion"/>
  </si>
  <si>
    <t>标准负载不熄灭,CAN信号为差分信号，CAN_H CAN_L单独开一路时，另一路还会有差分信号过来，会造成误识别情况，会发现偶发现象不一致，属于正常现象</t>
    <phoneticPr fontId="4" type="noConversion"/>
  </si>
  <si>
    <t>标准负载测试开短路均无一灭全灭，但是真实负载开路可一灭全灭</t>
    <phoneticPr fontId="4" type="noConversion"/>
  </si>
  <si>
    <t>1、设置NTC=25℃，电源电压 =14V
2、连接logic3，设置占空比为30%                                                 2、将Bin电阻调为2000Ω，分别测试DRL PL通道的电流</t>
    <phoneticPr fontId="4" type="noConversion"/>
  </si>
  <si>
    <t>1、设置NTC=25℃，电源电压 =14V
2、连接logic3，设置占空比为30%                                                 2、将Bin电阻调为1600Ω，分别测试DRL PL通道的电流</t>
    <phoneticPr fontId="4" type="noConversion"/>
  </si>
  <si>
    <t>1、设置NTC=25℃，电源电压 =14V
2、连接logic3，设置占空比为30%                                                 2、将Bin电阻调为1200Ω，分别测试DRL PL通道的电流</t>
    <phoneticPr fontId="4" type="noConversion"/>
  </si>
  <si>
    <t>PL通道电流（mA)</t>
    <phoneticPr fontId="4" type="noConversion"/>
  </si>
  <si>
    <t>DRL通道电流（mA)</t>
    <phoneticPr fontId="4" type="noConversion"/>
  </si>
  <si>
    <t>52.15/47.4/43.15</t>
    <phoneticPr fontId="4" type="noConversion"/>
  </si>
  <si>
    <t>ox01 1和ox04 10</t>
    <phoneticPr fontId="4" type="noConversion"/>
  </si>
  <si>
    <t xml:space="preserve">1、设置NTC=25℃，RBIN=2000ohm电源电压 =14V
2、设置turn 频率=1.33Hz Duty=60%
3、LED开路
4、去除故障
</t>
    <phoneticPr fontId="4" type="noConversion"/>
  </si>
  <si>
    <r>
      <t xml:space="preserve">APP:SW0005709.A001.3
</t>
    </r>
    <r>
      <rPr>
        <sz val="10"/>
        <rFont val="宋体"/>
        <family val="3"/>
        <charset val="134"/>
      </rPr>
      <t>配置：</t>
    </r>
    <r>
      <rPr>
        <sz val="10"/>
        <rFont val="Times New Roman"/>
        <family val="1"/>
      </rPr>
      <t xml:space="preserve">SW0001178.C004
</t>
    </r>
    <r>
      <rPr>
        <sz val="10"/>
        <rFont val="宋体"/>
        <family val="3"/>
        <charset val="134"/>
      </rPr>
      <t>动画：</t>
    </r>
    <r>
      <rPr>
        <sz val="10"/>
        <rFont val="Times New Roman"/>
        <family val="1"/>
      </rPr>
      <t>SW0001179.C004</t>
    </r>
    <phoneticPr fontId="4" type="noConversion"/>
  </si>
  <si>
    <t>H003.10</t>
    <phoneticPr fontId="4" type="noConversion"/>
  </si>
  <si>
    <t>2023.12.7</t>
    <phoneticPr fontId="4" type="noConversion"/>
  </si>
  <si>
    <t>陶畅</t>
    <phoneticPr fontId="4" type="noConversion"/>
  </si>
  <si>
    <t>测试报告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</si>
</sst>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 \h"/>
    <numFmt numFmtId="177" formatCode="0.0%"/>
  </numFmts>
  <fonts count="4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Arial"/>
      <family val="2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0" tint="-0.3499862666707357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4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0" fontId="3" fillId="2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/>
  </cellStyleXfs>
  <cellXfs count="345">
    <xf numFmtId="0" fontId="0" fillId="0" borderId="0" xfId="0"/>
    <xf numFmtId="0" fontId="6" fillId="6" borderId="2" xfId="0" applyFont="1" applyFill="1" applyBorder="1" applyAlignment="1">
      <alignment horizontal="center" vertical="center"/>
    </xf>
    <xf numFmtId="0" fontId="14" fillId="0" borderId="0" xfId="5">
      <alignment vertical="center"/>
    </xf>
    <xf numFmtId="0" fontId="14" fillId="3" borderId="11" xfId="5" applyFill="1" applyBorder="1">
      <alignment vertical="center"/>
    </xf>
    <xf numFmtId="0" fontId="14" fillId="3" borderId="10" xfId="5" applyFill="1" applyBorder="1">
      <alignment vertical="center"/>
    </xf>
    <xf numFmtId="0" fontId="14" fillId="3" borderId="15" xfId="5" applyFill="1" applyBorder="1">
      <alignment vertical="center"/>
    </xf>
    <xf numFmtId="0" fontId="14" fillId="3" borderId="9" xfId="5" applyFill="1" applyBorder="1">
      <alignment vertical="center"/>
    </xf>
    <xf numFmtId="0" fontId="14" fillId="3" borderId="0" xfId="5" applyFill="1" applyBorder="1">
      <alignment vertical="center"/>
    </xf>
    <xf numFmtId="0" fontId="14" fillId="3" borderId="7" xfId="5" applyFill="1" applyBorder="1">
      <alignment vertical="center"/>
    </xf>
    <xf numFmtId="0" fontId="14" fillId="0" borderId="0" xfId="5" applyBorder="1">
      <alignment vertical="center"/>
    </xf>
    <xf numFmtId="0" fontId="14" fillId="3" borderId="13" xfId="5" applyFill="1" applyBorder="1">
      <alignment vertical="center"/>
    </xf>
    <xf numFmtId="0" fontId="14" fillId="3" borderId="12" xfId="5" applyFill="1" applyBorder="1">
      <alignment vertical="center"/>
    </xf>
    <xf numFmtId="0" fontId="14" fillId="3" borderId="8" xfId="5" applyFill="1" applyBorder="1">
      <alignment vertical="center"/>
    </xf>
    <xf numFmtId="0" fontId="8" fillId="0" borderId="0" xfId="6" applyFo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10" fontId="18" fillId="0" borderId="16" xfId="7" applyNumberFormat="1" applyFont="1" applyBorder="1" applyAlignment="1">
      <alignment horizontal="left" vertical="center" wrapText="1"/>
    </xf>
    <xf numFmtId="1" fontId="18" fillId="0" borderId="4" xfId="7" applyNumberFormat="1" applyFont="1" applyBorder="1" applyAlignment="1">
      <alignment horizontal="center" vertical="center" wrapText="1"/>
    </xf>
    <xf numFmtId="1" fontId="18" fillId="0" borderId="2" xfId="7" applyNumberFormat="1" applyFont="1" applyBorder="1" applyAlignment="1">
      <alignment horizontal="center" vertical="center" wrapText="1"/>
    </xf>
    <xf numFmtId="49" fontId="18" fillId="0" borderId="6" xfId="7" applyNumberFormat="1" applyFont="1" applyFill="1" applyBorder="1" applyAlignment="1">
      <alignment horizontal="center" vertical="center"/>
    </xf>
    <xf numFmtId="49" fontId="18" fillId="0" borderId="17" xfId="7" applyNumberFormat="1" applyFont="1" applyBorder="1" applyAlignment="1">
      <alignment horizontal="center" vertical="center"/>
    </xf>
    <xf numFmtId="49" fontId="18" fillId="0" borderId="1" xfId="7" applyNumberFormat="1" applyFont="1" applyFill="1" applyBorder="1" applyAlignment="1">
      <alignment horizontal="center" vertical="center"/>
    </xf>
    <xf numFmtId="0" fontId="19" fillId="0" borderId="0" xfId="6" applyFont="1" applyBorder="1">
      <alignment vertical="center"/>
    </xf>
    <xf numFmtId="0" fontId="18" fillId="0" borderId="4" xfId="7" applyNumberFormat="1" applyFont="1" applyBorder="1" applyAlignment="1">
      <alignment horizontal="center" vertical="center" wrapText="1"/>
    </xf>
    <xf numFmtId="49" fontId="18" fillId="0" borderId="17" xfId="7" applyNumberFormat="1" applyFont="1" applyFill="1" applyBorder="1" applyAlignment="1">
      <alignment horizontal="center" vertical="center"/>
    </xf>
    <xf numFmtId="49" fontId="18" fillId="0" borderId="1" xfId="7" applyNumberFormat="1" applyFont="1" applyBorder="1" applyAlignment="1">
      <alignment horizontal="center" vertical="center"/>
    </xf>
    <xf numFmtId="0" fontId="19" fillId="0" borderId="19" xfId="6" applyFont="1" applyBorder="1">
      <alignment vertical="center"/>
    </xf>
    <xf numFmtId="0" fontId="18" fillId="0" borderId="2" xfId="7" applyNumberFormat="1" applyFont="1" applyBorder="1" applyAlignment="1">
      <alignment horizontal="center" vertical="center" wrapText="1"/>
    </xf>
    <xf numFmtId="1" fontId="18" fillId="3" borderId="2" xfId="7" applyNumberFormat="1" applyFont="1" applyFill="1" applyBorder="1" applyAlignment="1">
      <alignment horizontal="center" vertical="center" wrapText="1"/>
    </xf>
    <xf numFmtId="0" fontId="20" fillId="5" borderId="2" xfId="8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176" fontId="8" fillId="0" borderId="2" xfId="6" applyNumberFormat="1" applyFont="1" applyFill="1" applyBorder="1" applyAlignment="1">
      <alignment horizontal="center" vertical="center"/>
    </xf>
    <xf numFmtId="0" fontId="20" fillId="5" borderId="2" xfId="8" applyFont="1" applyFill="1" applyBorder="1" applyAlignment="1">
      <alignment horizontal="center" vertical="top" wrapText="1"/>
    </xf>
    <xf numFmtId="0" fontId="8" fillId="0" borderId="2" xfId="6" applyFont="1" applyBorder="1" applyAlignment="1">
      <alignment horizontal="center" vertical="center"/>
    </xf>
    <xf numFmtId="0" fontId="20" fillId="5" borderId="26" xfId="8" applyFont="1" applyFill="1" applyBorder="1" applyAlignment="1">
      <alignment horizontal="center" vertical="top" wrapText="1"/>
    </xf>
    <xf numFmtId="0" fontId="20" fillId="5" borderId="27" xfId="8" applyFont="1" applyFill="1" applyBorder="1" applyAlignment="1">
      <alignment horizontal="center" vertical="top" wrapText="1"/>
    </xf>
    <xf numFmtId="0" fontId="20" fillId="5" borderId="28" xfId="8" applyFont="1" applyFill="1" applyBorder="1" applyAlignment="1">
      <alignment horizontal="center" vertical="top" wrapText="1"/>
    </xf>
    <xf numFmtId="0" fontId="18" fillId="0" borderId="29" xfId="7" applyFont="1" applyBorder="1" applyAlignment="1">
      <alignment horizontal="left" vertical="center" wrapText="1"/>
    </xf>
    <xf numFmtId="0" fontId="22" fillId="0" borderId="30" xfId="8" applyFont="1" applyBorder="1" applyAlignment="1">
      <alignment vertical="center"/>
    </xf>
    <xf numFmtId="0" fontId="18" fillId="0" borderId="30" xfId="7" applyFont="1" applyBorder="1" applyAlignment="1">
      <alignment horizontal="center" vertical="center"/>
    </xf>
    <xf numFmtId="49" fontId="18" fillId="0" borderId="31" xfId="7" applyNumberFormat="1" applyFont="1" applyBorder="1" applyAlignment="1">
      <alignment horizontal="center" vertical="center"/>
    </xf>
    <xf numFmtId="0" fontId="18" fillId="0" borderId="16" xfId="7" applyFont="1" applyBorder="1" applyAlignment="1">
      <alignment horizontal="left" vertical="center" wrapText="1"/>
    </xf>
    <xf numFmtId="0" fontId="22" fillId="0" borderId="2" xfId="8" applyFont="1" applyBorder="1" applyAlignment="1">
      <alignment vertical="center"/>
    </xf>
    <xf numFmtId="0" fontId="18" fillId="0" borderId="2" xfId="7" applyFont="1" applyBorder="1" applyAlignment="1">
      <alignment horizontal="center" vertical="center"/>
    </xf>
    <xf numFmtId="0" fontId="18" fillId="0" borderId="2" xfId="7" applyFont="1" applyBorder="1" applyAlignment="1">
      <alignment horizontal="left" vertical="center" wrapText="1"/>
    </xf>
    <xf numFmtId="14" fontId="18" fillId="0" borderId="2" xfId="7" applyNumberFormat="1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49" fontId="25" fillId="0" borderId="1" xfId="7" applyNumberFormat="1" applyFont="1" applyFill="1" applyBorder="1" applyAlignment="1">
      <alignment horizontal="center" vertical="center"/>
    </xf>
    <xf numFmtId="49" fontId="25" fillId="0" borderId="18" xfId="7" applyNumberFormat="1" applyFont="1" applyBorder="1" applyAlignment="1">
      <alignment horizontal="center" vertical="center"/>
    </xf>
    <xf numFmtId="0" fontId="14" fillId="0" borderId="0" xfId="10" applyAlignment="1">
      <alignment vertical="center"/>
    </xf>
    <xf numFmtId="0" fontId="0" fillId="0" borderId="2" xfId="0" applyBorder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0" fillId="0" borderId="2" xfId="0" applyBorder="1" applyAlignment="1">
      <alignment wrapText="1"/>
    </xf>
    <xf numFmtId="0" fontId="30" fillId="3" borderId="2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49" fontId="31" fillId="3" borderId="2" xfId="26" applyNumberFormat="1" applyFont="1" applyFill="1" applyBorder="1" applyAlignment="1">
      <alignment horizontal="center" vertical="center"/>
    </xf>
    <xf numFmtId="9" fontId="30" fillId="3" borderId="2" xfId="0" applyNumberFormat="1" applyFont="1" applyFill="1" applyBorder="1" applyAlignment="1">
      <alignment horizontal="center" vertical="center" wrapText="1"/>
    </xf>
    <xf numFmtId="9" fontId="30" fillId="3" borderId="2" xfId="0" applyNumberFormat="1" applyFont="1" applyFill="1" applyBorder="1" applyAlignment="1">
      <alignment horizontal="center" vertical="center"/>
    </xf>
    <xf numFmtId="0" fontId="8" fillId="0" borderId="0" xfId="15" applyFont="1" applyAlignment="1">
      <alignment horizontal="left" vertical="center"/>
    </xf>
    <xf numFmtId="0" fontId="14" fillId="0" borderId="0" xfId="10"/>
    <xf numFmtId="0" fontId="12" fillId="0" borderId="1" xfId="19" applyFont="1" applyFill="1" applyBorder="1" applyAlignment="1">
      <alignment horizontal="center" vertical="center" wrapText="1"/>
    </xf>
    <xf numFmtId="0" fontId="8" fillId="0" borderId="2" xfId="19" applyFont="1" applyFill="1" applyBorder="1" applyAlignment="1">
      <alignment horizontal="center" vertical="center"/>
    </xf>
    <xf numFmtId="0" fontId="24" fillId="9" borderId="31" xfId="2" applyFont="1" applyFill="1" applyBorder="1" applyAlignment="1">
      <alignment horizontal="center" vertical="center"/>
    </xf>
    <xf numFmtId="0" fontId="11" fillId="9" borderId="31" xfId="2" applyFont="1" applyFill="1" applyBorder="1" applyAlignment="1">
      <alignment horizontal="center" vertical="center"/>
    </xf>
    <xf numFmtId="0" fontId="11" fillId="9" borderId="2" xfId="2" applyFont="1" applyFill="1" applyBorder="1" applyAlignment="1">
      <alignment horizontal="center" vertical="center" wrapText="1"/>
    </xf>
    <xf numFmtId="0" fontId="24" fillId="9" borderId="2" xfId="2" applyFont="1" applyFill="1" applyBorder="1" applyAlignment="1">
      <alignment horizontal="center" vertical="center" wrapText="1"/>
    </xf>
    <xf numFmtId="0" fontId="24" fillId="9" borderId="2" xfId="2" applyFont="1" applyFill="1" applyBorder="1" applyAlignment="1">
      <alignment horizontal="center" vertical="center"/>
    </xf>
    <xf numFmtId="0" fontId="9" fillId="10" borderId="4" xfId="15" applyFont="1" applyFill="1" applyBorder="1" applyAlignment="1">
      <alignment horizontal="center" vertical="center"/>
    </xf>
    <xf numFmtId="0" fontId="14" fillId="0" borderId="2" xfId="10" applyFont="1" applyBorder="1" applyAlignment="1">
      <alignment horizontal="left"/>
    </xf>
    <xf numFmtId="0" fontId="14" fillId="0" borderId="2" xfId="10" applyFont="1" applyBorder="1" applyAlignment="1">
      <alignment horizontal="left" wrapText="1"/>
    </xf>
    <xf numFmtId="10" fontId="0" fillId="0" borderId="0" xfId="0" applyNumberFormat="1"/>
    <xf numFmtId="0" fontId="24" fillId="9" borderId="40" xfId="2" applyFont="1" applyFill="1" applyBorder="1" applyAlignment="1">
      <alignment vertical="center" wrapText="1"/>
    </xf>
    <xf numFmtId="0" fontId="24" fillId="9" borderId="0" xfId="2" applyFont="1" applyFill="1" applyBorder="1" applyAlignment="1">
      <alignment vertical="center" wrapText="1"/>
    </xf>
    <xf numFmtId="0" fontId="12" fillId="0" borderId="2" xfId="19" applyFont="1" applyFill="1" applyBorder="1" applyAlignment="1">
      <alignment horizontal="center" vertical="center" wrapText="1"/>
    </xf>
    <xf numFmtId="0" fontId="11" fillId="9" borderId="2" xfId="2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2" xfId="0" applyFill="1" applyBorder="1"/>
    <xf numFmtId="0" fontId="33" fillId="11" borderId="2" xfId="0" applyFont="1" applyFill="1" applyBorder="1"/>
    <xf numFmtId="0" fontId="14" fillId="0" borderId="2" xfId="0" applyFont="1" applyBorder="1" applyAlignment="1">
      <alignment vertical="center"/>
    </xf>
    <xf numFmtId="0" fontId="8" fillId="11" borderId="2" xfId="15" applyFont="1" applyFill="1" applyBorder="1" applyAlignment="1">
      <alignment horizontal="center" vertical="center"/>
    </xf>
    <xf numFmtId="0" fontId="34" fillId="11" borderId="2" xfId="15" applyFont="1" applyFill="1" applyBorder="1" applyAlignment="1">
      <alignment horizontal="left" vertical="center" wrapText="1"/>
    </xf>
    <xf numFmtId="0" fontId="12" fillId="11" borderId="2" xfId="15" applyFont="1" applyFill="1" applyBorder="1" applyAlignment="1">
      <alignment horizontal="center" vertical="center" wrapText="1"/>
    </xf>
    <xf numFmtId="0" fontId="14" fillId="3" borderId="2" xfId="15" applyFont="1" applyFill="1" applyBorder="1" applyAlignment="1">
      <alignment horizontal="center" vertical="center"/>
    </xf>
    <xf numFmtId="0" fontId="14" fillId="3" borderId="2" xfId="15" applyFont="1" applyFill="1" applyBorder="1" applyAlignment="1">
      <alignment horizontal="left" vertical="center"/>
    </xf>
    <xf numFmtId="0" fontId="14" fillId="3" borderId="2" xfId="15" applyFont="1" applyFill="1" applyBorder="1" applyAlignment="1">
      <alignment vertical="center" wrapText="1"/>
    </xf>
    <xf numFmtId="0" fontId="14" fillId="3" borderId="2" xfId="15" applyFont="1" applyFill="1" applyBorder="1">
      <alignment vertical="center"/>
    </xf>
    <xf numFmtId="0" fontId="14" fillId="3" borderId="2" xfId="15" applyFont="1" applyFill="1" applyBorder="1" applyAlignment="1">
      <alignment horizontal="left" vertical="center" wrapText="1"/>
    </xf>
    <xf numFmtId="0" fontId="14" fillId="3" borderId="2" xfId="15" applyFont="1" applyFill="1" applyBorder="1" applyAlignment="1">
      <alignment horizontal="center" vertical="center" wrapText="1"/>
    </xf>
    <xf numFmtId="0" fontId="14" fillId="3" borderId="2" xfId="15" applyFont="1" applyFill="1" applyBorder="1" applyAlignment="1">
      <alignment vertical="center"/>
    </xf>
    <xf numFmtId="0" fontId="14" fillId="0" borderId="2" xfId="10" applyFont="1" applyBorder="1"/>
    <xf numFmtId="0" fontId="14" fillId="0" borderId="2" xfId="10" applyFont="1" applyBorder="1" applyAlignment="1">
      <alignment horizontal="center"/>
    </xf>
    <xf numFmtId="0" fontId="14" fillId="0" borderId="2" xfId="0" applyFont="1" applyBorder="1"/>
    <xf numFmtId="0" fontId="14" fillId="0" borderId="2" xfId="15" applyFont="1" applyBorder="1" applyAlignment="1">
      <alignment horizontal="center" vertical="center"/>
    </xf>
    <xf numFmtId="0" fontId="14" fillId="0" borderId="2" xfId="15" applyFont="1" applyBorder="1" applyAlignment="1">
      <alignment horizontal="left" vertical="center"/>
    </xf>
    <xf numFmtId="0" fontId="14" fillId="0" borderId="2" xfId="15" applyFont="1" applyFill="1" applyBorder="1" applyAlignment="1">
      <alignment vertical="center" wrapText="1"/>
    </xf>
    <xf numFmtId="0" fontId="14" fillId="0" borderId="2" xfId="15" applyFont="1" applyFill="1" applyBorder="1" applyAlignment="1">
      <alignment horizontal="left" vertical="center" wrapText="1"/>
    </xf>
    <xf numFmtId="0" fontId="37" fillId="11" borderId="2" xfId="10" applyFont="1" applyFill="1" applyBorder="1" applyAlignment="1">
      <alignment horizontal="center"/>
    </xf>
    <xf numFmtId="0" fontId="37" fillId="11" borderId="2" xfId="10" applyFont="1" applyFill="1" applyBorder="1"/>
    <xf numFmtId="0" fontId="14" fillId="3" borderId="2" xfId="10" applyFont="1" applyFill="1" applyBorder="1" applyAlignment="1">
      <alignment horizontal="center"/>
    </xf>
    <xf numFmtId="0" fontId="14" fillId="3" borderId="2" xfId="10" applyFont="1" applyFill="1" applyBorder="1"/>
    <xf numFmtId="0" fontId="0" fillId="3" borderId="0" xfId="0" applyFill="1"/>
    <xf numFmtId="0" fontId="14" fillId="0" borderId="2" xfId="5" applyFont="1" applyBorder="1" applyAlignment="1">
      <alignment horizontal="center" vertical="center"/>
    </xf>
    <xf numFmtId="0" fontId="14" fillId="0" borderId="2" xfId="5" applyFont="1" applyBorder="1" applyAlignment="1">
      <alignment horizontal="left" vertical="center"/>
    </xf>
    <xf numFmtId="0" fontId="14" fillId="0" borderId="0" xfId="5" applyFont="1" applyBorder="1" applyAlignment="1">
      <alignment horizontal="center" vertical="center"/>
    </xf>
    <xf numFmtId="0" fontId="29" fillId="11" borderId="0" xfId="0" applyFont="1" applyFill="1" applyBorder="1" applyAlignment="1">
      <alignment horizontal="center"/>
    </xf>
    <xf numFmtId="0" fontId="29" fillId="11" borderId="0" xfId="0" applyFont="1" applyFill="1" applyBorder="1"/>
    <xf numFmtId="0" fontId="29" fillId="11" borderId="0" xfId="0" applyFont="1" applyFill="1"/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0" borderId="2" xfId="0" applyFont="1" applyBorder="1"/>
    <xf numFmtId="0" fontId="0" fillId="0" borderId="0" xfId="0" applyFont="1"/>
    <xf numFmtId="0" fontId="8" fillId="0" borderId="2" xfId="5" applyFont="1" applyBorder="1" applyAlignment="1">
      <alignment horizontal="center" vertical="center"/>
    </xf>
    <xf numFmtId="0" fontId="14" fillId="0" borderId="2" xfId="15" applyFont="1" applyBorder="1" applyAlignment="1">
      <alignment horizontal="left" vertical="center" wrapText="1"/>
    </xf>
    <xf numFmtId="0" fontId="14" fillId="11" borderId="2" xfId="10" applyFill="1" applyBorder="1" applyAlignment="1">
      <alignment horizontal="center"/>
    </xf>
    <xf numFmtId="0" fontId="14" fillId="11" borderId="2" xfId="10" applyFill="1" applyBorder="1"/>
    <xf numFmtId="0" fontId="33" fillId="11" borderId="2" xfId="10" applyFont="1" applyFill="1" applyBorder="1"/>
    <xf numFmtId="0" fontId="36" fillId="6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14" fillId="3" borderId="2" xfId="10" applyFont="1" applyFill="1" applyBorder="1" applyAlignment="1">
      <alignment horizontal="left"/>
    </xf>
    <xf numFmtId="0" fontId="9" fillId="10" borderId="2" xfId="13" applyFont="1" applyFill="1" applyBorder="1" applyAlignment="1">
      <alignment horizontal="center" vertical="center"/>
    </xf>
    <xf numFmtId="0" fontId="32" fillId="10" borderId="2" xfId="13" applyFont="1" applyFill="1" applyBorder="1" applyAlignment="1">
      <alignment vertical="center" wrapText="1"/>
    </xf>
    <xf numFmtId="0" fontId="9" fillId="10" borderId="2" xfId="13" applyFont="1" applyFill="1" applyBorder="1" applyAlignment="1">
      <alignment vertical="center" wrapText="1"/>
    </xf>
    <xf numFmtId="0" fontId="14" fillId="0" borderId="2" xfId="10" applyBorder="1"/>
    <xf numFmtId="0" fontId="9" fillId="10" borderId="2" xfId="13" applyFont="1" applyFill="1" applyBorder="1" applyAlignment="1">
      <alignment horizontal="center" vertical="center" wrapText="1"/>
    </xf>
    <xf numFmtId="0" fontId="37" fillId="10" borderId="2" xfId="13" applyFont="1" applyFill="1" applyBorder="1" applyAlignment="1">
      <alignment horizontal="center" vertical="center"/>
    </xf>
    <xf numFmtId="0" fontId="37" fillId="10" borderId="2" xfId="13" applyFont="1" applyFill="1" applyBorder="1" applyAlignment="1">
      <alignment vertical="center" wrapText="1"/>
    </xf>
    <xf numFmtId="0" fontId="14" fillId="0" borderId="2" xfId="13" applyFont="1" applyBorder="1" applyAlignment="1">
      <alignment horizontal="center" vertical="center"/>
    </xf>
    <xf numFmtId="0" fontId="14" fillId="0" borderId="2" xfId="13" applyFont="1" applyBorder="1" applyAlignment="1">
      <alignment vertical="center" wrapText="1"/>
    </xf>
    <xf numFmtId="0" fontId="14" fillId="0" borderId="0" xfId="13" applyFont="1" applyBorder="1" applyAlignment="1">
      <alignment horizontal="center" vertical="center"/>
    </xf>
    <xf numFmtId="0" fontId="14" fillId="0" borderId="2" xfId="13" applyFont="1" applyBorder="1" applyAlignment="1">
      <alignment vertical="center"/>
    </xf>
    <xf numFmtId="0" fontId="14" fillId="0" borderId="2" xfId="13" applyFont="1" applyFill="1" applyBorder="1" applyAlignment="1">
      <alignment vertical="center" wrapText="1"/>
    </xf>
    <xf numFmtId="0" fontId="14" fillId="0" borderId="2" xfId="1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0" fontId="0" fillId="12" borderId="2" xfId="0" applyNumberFormat="1" applyFill="1" applyBorder="1" applyAlignment="1">
      <alignment horizontal="center" vertical="center"/>
    </xf>
    <xf numFmtId="10" fontId="14" fillId="0" borderId="2" xfId="13" applyNumberFormat="1" applyFont="1" applyBorder="1" applyAlignment="1">
      <alignment horizontal="left" vertical="center" wrapText="1"/>
    </xf>
    <xf numFmtId="0" fontId="8" fillId="3" borderId="0" xfId="15" applyFont="1" applyFill="1">
      <alignment vertical="center"/>
    </xf>
    <xf numFmtId="0" fontId="14" fillId="3" borderId="0" xfId="10" applyFill="1"/>
    <xf numFmtId="0" fontId="14" fillId="3" borderId="0" xfId="10" applyFont="1" applyFill="1" applyAlignment="1">
      <alignment horizontal="center"/>
    </xf>
    <xf numFmtId="0" fontId="9" fillId="10" borderId="2" xfId="5" applyFont="1" applyFill="1" applyBorder="1" applyAlignment="1">
      <alignment horizontal="center" vertical="center"/>
    </xf>
    <xf numFmtId="0" fontId="9" fillId="10" borderId="2" xfId="5" applyFont="1" applyFill="1" applyBorder="1" applyAlignment="1">
      <alignment horizontal="left" vertical="center"/>
    </xf>
    <xf numFmtId="0" fontId="32" fillId="10" borderId="2" xfId="5" applyFont="1" applyFill="1" applyBorder="1" applyAlignment="1">
      <alignment vertical="center" wrapText="1"/>
    </xf>
    <xf numFmtId="0" fontId="19" fillId="0" borderId="2" xfId="5" applyFont="1" applyFill="1" applyBorder="1" applyAlignment="1">
      <alignment horizontal="left" vertical="center"/>
    </xf>
    <xf numFmtId="0" fontId="8" fillId="0" borderId="2" xfId="5" applyFont="1" applyFill="1" applyBorder="1">
      <alignment vertical="center"/>
    </xf>
    <xf numFmtId="0" fontId="9" fillId="0" borderId="2" xfId="5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14" fillId="0" borderId="2" xfId="5" applyFont="1" applyFill="1" applyBorder="1" applyAlignment="1">
      <alignment vertical="center" wrapText="1"/>
    </xf>
    <xf numFmtId="0" fontId="14" fillId="0" borderId="2" xfId="5" applyFont="1" applyFill="1" applyBorder="1" applyAlignment="1">
      <alignment vertical="center"/>
    </xf>
    <xf numFmtId="0" fontId="38" fillId="0" borderId="2" xfId="5" applyFont="1" applyFill="1" applyBorder="1" applyAlignment="1">
      <alignment horizontal="left" vertical="center"/>
    </xf>
    <xf numFmtId="0" fontId="14" fillId="0" borderId="2" xfId="5" applyFont="1" applyFill="1" applyBorder="1">
      <alignment vertical="center"/>
    </xf>
    <xf numFmtId="0" fontId="37" fillId="0" borderId="2" xfId="5" applyFont="1" applyFill="1" applyBorder="1" applyAlignment="1">
      <alignment vertical="center"/>
    </xf>
    <xf numFmtId="0" fontId="14" fillId="0" borderId="2" xfId="5" applyFont="1" applyFill="1" applyBorder="1" applyAlignment="1">
      <alignment horizontal="left" vertical="center" wrapText="1"/>
    </xf>
    <xf numFmtId="0" fontId="14" fillId="0" borderId="2" xfId="5" applyFont="1" applyFill="1" applyBorder="1" applyAlignment="1">
      <alignment horizontal="center" vertical="center"/>
    </xf>
    <xf numFmtId="0" fontId="30" fillId="0" borderId="2" xfId="5" applyFont="1" applyFill="1" applyBorder="1" applyAlignment="1">
      <alignment horizontal="left" vertical="center" wrapText="1"/>
    </xf>
    <xf numFmtId="0" fontId="8" fillId="0" borderId="2" xfId="5" applyFont="1" applyFill="1" applyBorder="1" applyAlignment="1">
      <alignment horizontal="left" vertical="center"/>
    </xf>
    <xf numFmtId="0" fontId="11" fillId="9" borderId="3" xfId="2" applyFont="1" applyFill="1" applyBorder="1" applyAlignment="1">
      <alignment horizontal="center" vertical="center" wrapText="1"/>
    </xf>
    <xf numFmtId="0" fontId="24" fillId="9" borderId="5" xfId="2" applyFont="1" applyFill="1" applyBorder="1" applyAlignment="1">
      <alignment horizontal="center" vertical="center" wrapText="1"/>
    </xf>
    <xf numFmtId="0" fontId="14" fillId="0" borderId="2" xfId="5" applyFont="1" applyBorder="1" applyAlignment="1">
      <alignment vertical="center" wrapText="1"/>
    </xf>
    <xf numFmtId="0" fontId="14" fillId="0" borderId="5" xfId="5" applyFont="1" applyBorder="1" applyAlignment="1">
      <alignment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0" xfId="0" applyFont="1"/>
    <xf numFmtId="0" fontId="14" fillId="0" borderId="3" xfId="5" applyFont="1" applyBorder="1" applyAlignment="1">
      <alignment vertical="center"/>
    </xf>
    <xf numFmtId="0" fontId="14" fillId="3" borderId="2" xfId="5" applyFont="1" applyFill="1" applyBorder="1" applyAlignment="1">
      <alignment vertical="center" wrapText="1"/>
    </xf>
    <xf numFmtId="0" fontId="41" fillId="0" borderId="2" xfId="15" applyFont="1" applyBorder="1" applyAlignment="1">
      <alignment horizontal="left" vertical="center" wrapText="1"/>
    </xf>
    <xf numFmtId="0" fontId="42" fillId="0" borderId="2" xfId="15" applyFont="1" applyFill="1" applyBorder="1" applyAlignment="1">
      <alignment horizontal="center" vertical="center" wrapText="1"/>
    </xf>
    <xf numFmtId="0" fontId="14" fillId="0" borderId="2" xfId="15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15" applyFont="1" applyBorder="1" applyAlignment="1">
      <alignment vertical="center" wrapText="1"/>
    </xf>
    <xf numFmtId="0" fontId="14" fillId="0" borderId="2" xfId="15" applyFont="1" applyFill="1" applyBorder="1">
      <alignment vertical="center"/>
    </xf>
    <xf numFmtId="10" fontId="14" fillId="0" borderId="2" xfId="10" applyNumberFormat="1" applyFont="1" applyBorder="1" applyAlignment="1">
      <alignment horizontal="left"/>
    </xf>
    <xf numFmtId="0" fontId="14" fillId="0" borderId="2" xfId="15" applyFont="1" applyBorder="1" applyAlignment="1">
      <alignment vertical="center"/>
    </xf>
    <xf numFmtId="0" fontId="37" fillId="0" borderId="2" xfId="15" applyFont="1" applyBorder="1" applyAlignment="1">
      <alignment vertical="center"/>
    </xf>
    <xf numFmtId="10" fontId="14" fillId="0" borderId="2" xfId="15" applyNumberFormat="1" applyFont="1" applyBorder="1" applyAlignment="1">
      <alignment horizontal="left" vertical="center"/>
    </xf>
    <xf numFmtId="0" fontId="37" fillId="10" borderId="4" xfId="15" applyFont="1" applyFill="1" applyBorder="1" applyAlignment="1">
      <alignment horizontal="center" vertical="center"/>
    </xf>
    <xf numFmtId="0" fontId="14" fillId="0" borderId="4" xfId="15" applyFont="1" applyBorder="1" applyAlignment="1">
      <alignment vertical="center" wrapText="1"/>
    </xf>
    <xf numFmtId="0" fontId="14" fillId="0" borderId="4" xfId="15" applyFont="1" applyBorder="1" applyAlignment="1">
      <alignment vertical="center"/>
    </xf>
    <xf numFmtId="0" fontId="14" fillId="0" borderId="4" xfId="15" applyFont="1" applyBorder="1" applyAlignment="1">
      <alignment horizontal="left" vertical="center"/>
    </xf>
    <xf numFmtId="0" fontId="14" fillId="0" borderId="5" xfId="15" applyFont="1" applyBorder="1" applyAlignment="1">
      <alignment vertical="center"/>
    </xf>
    <xf numFmtId="0" fontId="14" fillId="0" borderId="2" xfId="15" applyFont="1" applyFill="1" applyBorder="1" applyAlignment="1">
      <alignment horizontal="left" vertical="center"/>
    </xf>
    <xf numFmtId="177" fontId="14" fillId="0" borderId="2" xfId="15" applyNumberFormat="1" applyFont="1" applyFill="1" applyBorder="1" applyAlignment="1">
      <alignment horizontal="left" vertical="center"/>
    </xf>
    <xf numFmtId="10" fontId="14" fillId="0" borderId="2" xfId="15" applyNumberFormat="1" applyFont="1" applyFill="1" applyBorder="1" applyAlignment="1">
      <alignment horizontal="left" vertical="center"/>
    </xf>
    <xf numFmtId="0" fontId="44" fillId="7" borderId="2" xfId="2" applyFont="1" applyFill="1" applyBorder="1" applyAlignment="1">
      <alignment vertical="center" wrapText="1"/>
    </xf>
    <xf numFmtId="0" fontId="14" fillId="0" borderId="2" xfId="15" applyFont="1" applyBorder="1" applyAlignment="1">
      <alignment horizontal="left" vertical="center" wrapText="1"/>
    </xf>
    <xf numFmtId="0" fontId="14" fillId="0" borderId="2" xfId="5" applyFont="1" applyBorder="1" applyAlignment="1">
      <alignment horizontal="center" vertical="center"/>
    </xf>
    <xf numFmtId="49" fontId="31" fillId="12" borderId="2" xfId="26" applyNumberFormat="1" applyFont="1" applyFill="1" applyBorder="1" applyAlignment="1">
      <alignment horizontal="center" vertical="center"/>
    </xf>
    <xf numFmtId="0" fontId="14" fillId="0" borderId="39" xfId="10" applyFont="1" applyFill="1" applyBorder="1"/>
    <xf numFmtId="0" fontId="0" fillId="0" borderId="0" xfId="0" applyAlignment="1">
      <alignment wrapText="1"/>
    </xf>
    <xf numFmtId="0" fontId="14" fillId="0" borderId="2" xfId="5" applyFont="1" applyBorder="1" applyAlignment="1">
      <alignment horizontal="center" vertical="center"/>
    </xf>
    <xf numFmtId="0" fontId="14" fillId="3" borderId="3" xfId="10" applyFont="1" applyFill="1" applyBorder="1" applyAlignment="1">
      <alignment horizontal="left"/>
    </xf>
    <xf numFmtId="10" fontId="43" fillId="0" borderId="2" xfId="15" applyNumberFormat="1" applyFont="1" applyBorder="1" applyAlignment="1">
      <alignment horizontal="left" vertical="center"/>
    </xf>
    <xf numFmtId="0" fontId="0" fillId="12" borderId="0" xfId="0" applyFill="1"/>
    <xf numFmtId="10" fontId="9" fillId="10" borderId="2" xfId="13" applyNumberFormat="1" applyFont="1" applyFill="1" applyBorder="1" applyAlignment="1">
      <alignment vertical="center" wrapText="1"/>
    </xf>
    <xf numFmtId="0" fontId="16" fillId="3" borderId="7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9" xfId="5" applyFont="1" applyFill="1" applyBorder="1" applyAlignment="1">
      <alignment horizontal="center" vertical="center"/>
    </xf>
    <xf numFmtId="0" fontId="17" fillId="3" borderId="7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left" vertical="center"/>
    </xf>
    <xf numFmtId="0" fontId="20" fillId="5" borderId="2" xfId="8" applyFont="1" applyFill="1" applyBorder="1" applyAlignment="1">
      <alignment horizontal="center" vertical="center" wrapText="1"/>
    </xf>
    <xf numFmtId="0" fontId="20" fillId="5" borderId="2" xfId="8" applyFont="1" applyFill="1" applyBorder="1" applyAlignment="1">
      <alignment horizontal="center" vertical="top" wrapText="1"/>
    </xf>
    <xf numFmtId="0" fontId="7" fillId="4" borderId="8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center" vertical="center" wrapText="1"/>
    </xf>
    <xf numFmtId="0" fontId="20" fillId="5" borderId="27" xfId="8" applyFont="1" applyFill="1" applyBorder="1" applyAlignment="1">
      <alignment horizontal="center" vertical="top" wrapText="1"/>
    </xf>
    <xf numFmtId="0" fontId="8" fillId="0" borderId="2" xfId="6" applyFont="1" applyBorder="1" applyAlignment="1">
      <alignment horizontal="left" vertical="center"/>
    </xf>
    <xf numFmtId="14" fontId="8" fillId="0" borderId="2" xfId="6" applyNumberFormat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20" fillId="5" borderId="25" xfId="8" applyFont="1" applyFill="1" applyBorder="1" applyAlignment="1">
      <alignment horizontal="center" vertical="center" wrapText="1"/>
    </xf>
    <xf numFmtId="0" fontId="20" fillId="5" borderId="18" xfId="8" applyFont="1" applyFill="1" applyBorder="1" applyAlignment="1">
      <alignment horizontal="center" vertical="center" wrapText="1"/>
    </xf>
    <xf numFmtId="0" fontId="20" fillId="5" borderId="24" xfId="8" applyFont="1" applyFill="1" applyBorder="1" applyAlignment="1">
      <alignment horizontal="center" vertical="top" wrapText="1"/>
    </xf>
    <xf numFmtId="0" fontId="20" fillId="5" borderId="23" xfId="8" applyFont="1" applyFill="1" applyBorder="1" applyAlignment="1">
      <alignment horizontal="center" vertical="top" wrapText="1"/>
    </xf>
    <xf numFmtId="0" fontId="20" fillId="5" borderId="22" xfId="8" applyFont="1" applyFill="1" applyBorder="1" applyAlignment="1">
      <alignment horizontal="center" vertical="top" wrapText="1"/>
    </xf>
    <xf numFmtId="0" fontId="20" fillId="5" borderId="21" xfId="8" applyFont="1" applyFill="1" applyBorder="1" applyAlignment="1">
      <alignment horizontal="center" vertical="center" wrapText="1"/>
    </xf>
    <xf numFmtId="0" fontId="20" fillId="5" borderId="20" xfId="8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9" fontId="30" fillId="3" borderId="3" xfId="0" applyNumberFormat="1" applyFont="1" applyFill="1" applyBorder="1" applyAlignment="1">
      <alignment horizontal="center" vertical="center"/>
    </xf>
    <xf numFmtId="9" fontId="30" fillId="3" borderId="4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14" fillId="0" borderId="3" xfId="18" applyFont="1" applyBorder="1" applyAlignment="1">
      <alignment horizontal="center" vertical="center"/>
    </xf>
    <xf numFmtId="0" fontId="14" fillId="0" borderId="4" xfId="18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28" fillId="4" borderId="0" xfId="19" applyFont="1" applyFill="1" applyBorder="1" applyAlignment="1">
      <alignment horizontal="center" vertical="center"/>
    </xf>
    <xf numFmtId="49" fontId="29" fillId="0" borderId="1" xfId="26" applyNumberFormat="1" applyFont="1" applyFill="1" applyBorder="1" applyAlignment="1">
      <alignment horizontal="center" vertical="center"/>
    </xf>
    <xf numFmtId="49" fontId="29" fillId="0" borderId="2" xfId="26" applyNumberFormat="1" applyFont="1" applyFill="1" applyBorder="1" applyAlignment="1">
      <alignment horizontal="center" vertical="center"/>
    </xf>
    <xf numFmtId="49" fontId="29" fillId="0" borderId="5" xfId="26" applyNumberFormat="1" applyFont="1" applyFill="1" applyBorder="1" applyAlignment="1">
      <alignment horizontal="center" vertical="center"/>
    </xf>
    <xf numFmtId="0" fontId="12" fillId="0" borderId="2" xfId="19" applyFont="1" applyFill="1" applyBorder="1" applyAlignment="1">
      <alignment horizontal="left" vertical="center" wrapText="1"/>
    </xf>
    <xf numFmtId="49" fontId="13" fillId="4" borderId="8" xfId="1" applyNumberFormat="1" applyFont="1" applyFill="1" applyBorder="1" applyAlignment="1">
      <alignment horizontal="center" vertical="center"/>
    </xf>
    <xf numFmtId="49" fontId="13" fillId="4" borderId="12" xfId="1" applyNumberFormat="1" applyFont="1" applyFill="1" applyBorder="1" applyAlignment="1">
      <alignment horizontal="center" vertical="center"/>
    </xf>
    <xf numFmtId="49" fontId="13" fillId="4" borderId="33" xfId="1" applyNumberFormat="1" applyFont="1" applyFill="1" applyBorder="1" applyAlignment="1">
      <alignment horizontal="center" vertical="center"/>
    </xf>
    <xf numFmtId="49" fontId="13" fillId="4" borderId="19" xfId="1" applyNumberFormat="1" applyFont="1" applyFill="1" applyBorder="1" applyAlignment="1">
      <alignment horizontal="center" vertical="center"/>
    </xf>
    <xf numFmtId="0" fontId="37" fillId="10" borderId="41" xfId="15" applyFont="1" applyFill="1" applyBorder="1" applyAlignment="1">
      <alignment horizontal="left" vertical="center" wrapText="1"/>
    </xf>
    <xf numFmtId="0" fontId="37" fillId="10" borderId="38" xfId="15" applyFont="1" applyFill="1" applyBorder="1" applyAlignment="1">
      <alignment horizontal="left" vertical="center" wrapText="1"/>
    </xf>
    <xf numFmtId="0" fontId="43" fillId="0" borderId="2" xfId="15" applyFont="1" applyBorder="1" applyAlignment="1">
      <alignment horizontal="center" vertical="center" wrapText="1"/>
    </xf>
    <xf numFmtId="0" fontId="14" fillId="0" borderId="5" xfId="15" applyFont="1" applyBorder="1" applyAlignment="1">
      <alignment horizontal="center" vertical="center"/>
    </xf>
    <xf numFmtId="0" fontId="14" fillId="0" borderId="6" xfId="15" applyFont="1" applyBorder="1" applyAlignment="1">
      <alignment horizontal="center" vertical="center"/>
    </xf>
    <xf numFmtId="0" fontId="14" fillId="0" borderId="2" xfId="15" applyFont="1" applyBorder="1" applyAlignment="1">
      <alignment horizontal="center" vertical="center" wrapText="1"/>
    </xf>
    <xf numFmtId="0" fontId="24" fillId="9" borderId="40" xfId="2" applyFont="1" applyFill="1" applyBorder="1" applyAlignment="1">
      <alignment horizontal="center" vertical="center" wrapText="1"/>
    </xf>
    <xf numFmtId="0" fontId="24" fillId="9" borderId="0" xfId="2" applyFont="1" applyFill="1" applyBorder="1" applyAlignment="1">
      <alignment horizontal="center" vertical="center" wrapText="1"/>
    </xf>
    <xf numFmtId="0" fontId="14" fillId="0" borderId="2" xfId="15" applyFont="1" applyBorder="1" applyAlignment="1">
      <alignment horizontal="center" vertical="center"/>
    </xf>
    <xf numFmtId="0" fontId="14" fillId="0" borderId="3" xfId="15" applyFont="1" applyBorder="1" applyAlignment="1">
      <alignment horizontal="left" vertical="center"/>
    </xf>
    <xf numFmtId="0" fontId="14" fillId="0" borderId="4" xfId="15" applyFont="1" applyBorder="1" applyAlignment="1">
      <alignment horizontal="left" vertical="center"/>
    </xf>
    <xf numFmtId="0" fontId="14" fillId="0" borderId="2" xfId="15" applyFont="1" applyBorder="1" applyAlignment="1">
      <alignment horizontal="left" vertical="center" wrapText="1"/>
    </xf>
    <xf numFmtId="0" fontId="37" fillId="0" borderId="3" xfId="5" applyFont="1" applyBorder="1" applyAlignment="1">
      <alignment horizontal="center" vertical="center"/>
    </xf>
    <xf numFmtId="0" fontId="37" fillId="0" borderId="39" xfId="5" applyFont="1" applyBorder="1" applyAlignment="1">
      <alignment horizontal="center" vertical="center"/>
    </xf>
    <xf numFmtId="0" fontId="14" fillId="0" borderId="2" xfId="15" applyFont="1" applyBorder="1" applyAlignment="1">
      <alignment horizontal="left" vertical="center"/>
    </xf>
    <xf numFmtId="0" fontId="37" fillId="10" borderId="2" xfId="15" applyFont="1" applyFill="1" applyBorder="1" applyAlignment="1">
      <alignment horizontal="left" vertical="center" wrapText="1"/>
    </xf>
    <xf numFmtId="0" fontId="14" fillId="0" borderId="3" xfId="15" applyFont="1" applyBorder="1" applyAlignment="1">
      <alignment horizontal="left" vertical="center" wrapText="1"/>
    </xf>
    <xf numFmtId="0" fontId="14" fillId="0" borderId="3" xfId="15" applyFont="1" applyBorder="1" applyAlignment="1">
      <alignment horizontal="center" vertical="center" wrapText="1"/>
    </xf>
    <xf numFmtId="0" fontId="13" fillId="4" borderId="8" xfId="19" applyFont="1" applyFill="1" applyBorder="1" applyAlignment="1">
      <alignment horizontal="center" vertical="center"/>
    </xf>
    <xf numFmtId="0" fontId="7" fillId="4" borderId="12" xfId="19" applyFont="1" applyFill="1" applyBorder="1" applyAlignment="1">
      <alignment horizontal="center" vertical="center"/>
    </xf>
    <xf numFmtId="0" fontId="7" fillId="4" borderId="13" xfId="19" applyFont="1" applyFill="1" applyBorder="1" applyAlignment="1">
      <alignment horizontal="center" vertical="center"/>
    </xf>
    <xf numFmtId="0" fontId="7" fillId="4" borderId="33" xfId="19" applyFont="1" applyFill="1" applyBorder="1" applyAlignment="1">
      <alignment horizontal="center" vertical="center"/>
    </xf>
    <xf numFmtId="0" fontId="7" fillId="4" borderId="19" xfId="19" applyFont="1" applyFill="1" applyBorder="1" applyAlignment="1">
      <alignment horizontal="center" vertical="center"/>
    </xf>
    <xf numFmtId="0" fontId="7" fillId="4" borderId="34" xfId="19" applyFont="1" applyFill="1" applyBorder="1" applyAlignment="1">
      <alignment horizontal="center" vertical="center"/>
    </xf>
    <xf numFmtId="0" fontId="12" fillId="0" borderId="35" xfId="19" applyFont="1" applyFill="1" applyBorder="1" applyAlignment="1">
      <alignment horizontal="left" vertical="center" wrapText="1"/>
    </xf>
    <xf numFmtId="0" fontId="8" fillId="0" borderId="36" xfId="19" applyFont="1" applyFill="1" applyBorder="1" applyAlignment="1">
      <alignment horizontal="left" vertical="center" wrapText="1"/>
    </xf>
    <xf numFmtId="0" fontId="8" fillId="0" borderId="6" xfId="19" applyFont="1" applyFill="1" applyBorder="1" applyAlignment="1">
      <alignment horizontal="left" vertical="center" wrapText="1"/>
    </xf>
    <xf numFmtId="0" fontId="32" fillId="0" borderId="37" xfId="19" applyFont="1" applyFill="1" applyBorder="1" applyAlignment="1">
      <alignment horizontal="left" vertical="top" wrapText="1"/>
    </xf>
    <xf numFmtId="0" fontId="32" fillId="0" borderId="32" xfId="19" applyFont="1" applyFill="1" applyBorder="1" applyAlignment="1">
      <alignment horizontal="left" vertical="top" wrapText="1"/>
    </xf>
    <xf numFmtId="0" fontId="32" fillId="0" borderId="38" xfId="19" applyFont="1" applyFill="1" applyBorder="1" applyAlignment="1">
      <alignment horizontal="left" vertical="top" wrapText="1"/>
    </xf>
    <xf numFmtId="0" fontId="14" fillId="0" borderId="3" xfId="4" applyFont="1" applyBorder="1" applyAlignment="1">
      <alignment horizontal="left" vertical="center" wrapText="1"/>
    </xf>
    <xf numFmtId="0" fontId="14" fillId="0" borderId="39" xfId="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0" fontId="37" fillId="3" borderId="3" xfId="3" applyFont="1" applyFill="1" applyBorder="1" applyAlignment="1">
      <alignment horizontal="center" vertical="center"/>
    </xf>
    <xf numFmtId="0" fontId="37" fillId="3" borderId="39" xfId="3" applyFont="1" applyFill="1" applyBorder="1" applyAlignment="1">
      <alignment horizontal="center" vertical="center"/>
    </xf>
    <xf numFmtId="0" fontId="37" fillId="3" borderId="4" xfId="3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left" vertical="center" wrapText="1"/>
    </xf>
    <xf numFmtId="0" fontId="14" fillId="0" borderId="39" xfId="4" applyFont="1" applyFill="1" applyBorder="1" applyAlignment="1">
      <alignment horizontal="left" vertical="center" wrapText="1"/>
    </xf>
    <xf numFmtId="0" fontId="14" fillId="0" borderId="4" xfId="4" applyFont="1" applyFill="1" applyBorder="1" applyAlignment="1">
      <alignment horizontal="left" vertical="center" wrapText="1"/>
    </xf>
    <xf numFmtId="0" fontId="13" fillId="4" borderId="7" xfId="19" applyFont="1" applyFill="1" applyBorder="1" applyAlignment="1">
      <alignment horizontal="center" vertical="center"/>
    </xf>
    <xf numFmtId="0" fontId="13" fillId="4" borderId="0" xfId="19" applyFont="1" applyFill="1" applyBorder="1" applyAlignment="1">
      <alignment horizontal="center" vertical="center"/>
    </xf>
    <xf numFmtId="0" fontId="32" fillId="0" borderId="42" xfId="19" applyFont="1" applyFill="1" applyBorder="1" applyAlignment="1">
      <alignment horizontal="left" vertical="top" wrapText="1"/>
    </xf>
    <xf numFmtId="0" fontId="44" fillId="7" borderId="40" xfId="2" applyFont="1" applyFill="1" applyBorder="1" applyAlignment="1">
      <alignment horizontal="left" vertical="center" wrapText="1"/>
    </xf>
    <xf numFmtId="0" fontId="44" fillId="7" borderId="0" xfId="2" applyFont="1" applyFill="1" applyBorder="1" applyAlignment="1">
      <alignment horizontal="left" vertical="center" wrapText="1"/>
    </xf>
    <xf numFmtId="0" fontId="14" fillId="0" borderId="39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14" xfId="3" applyFont="1" applyBorder="1" applyAlignment="1">
      <alignment horizontal="left" vertical="center" wrapText="1"/>
    </xf>
    <xf numFmtId="0" fontId="14" fillId="0" borderId="39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vertical="center" wrapText="1"/>
    </xf>
    <xf numFmtId="0" fontId="14" fillId="0" borderId="39" xfId="15" applyFont="1" applyBorder="1" applyAlignment="1">
      <alignment horizontal="left" vertical="center" wrapText="1"/>
    </xf>
    <xf numFmtId="0" fontId="14" fillId="0" borderId="2" xfId="15" applyFont="1" applyBorder="1" applyAlignment="1">
      <alignment horizontal="left" vertical="top" wrapText="1"/>
    </xf>
    <xf numFmtId="0" fontId="14" fillId="0" borderId="4" xfId="15" applyFont="1" applyBorder="1" applyAlignment="1">
      <alignment horizontal="left" vertical="center" wrapText="1"/>
    </xf>
    <xf numFmtId="0" fontId="14" fillId="0" borderId="3" xfId="15" applyFont="1" applyBorder="1" applyAlignment="1">
      <alignment horizontal="left" vertical="top" wrapText="1"/>
    </xf>
    <xf numFmtId="0" fontId="14" fillId="0" borderId="39" xfId="15" applyFont="1" applyBorder="1" applyAlignment="1">
      <alignment horizontal="left" vertical="top" wrapText="1"/>
    </xf>
    <xf numFmtId="0" fontId="14" fillId="0" borderId="4" xfId="15" applyFont="1" applyBorder="1" applyAlignment="1">
      <alignment horizontal="left" vertical="top" wrapText="1"/>
    </xf>
    <xf numFmtId="0" fontId="14" fillId="3" borderId="3" xfId="15" applyFont="1" applyFill="1" applyBorder="1" applyAlignment="1">
      <alignment horizontal="left" vertical="center" wrapText="1"/>
    </xf>
    <xf numFmtId="0" fontId="14" fillId="3" borderId="39" xfId="15" applyFont="1" applyFill="1" applyBorder="1" applyAlignment="1">
      <alignment horizontal="left" vertical="center" wrapText="1"/>
    </xf>
    <xf numFmtId="0" fontId="14" fillId="3" borderId="4" xfId="15" applyFont="1" applyFill="1" applyBorder="1" applyAlignment="1">
      <alignment horizontal="left" vertical="center" wrapText="1"/>
    </xf>
    <xf numFmtId="0" fontId="13" fillId="4" borderId="2" xfId="19" applyFont="1" applyFill="1" applyBorder="1" applyAlignment="1">
      <alignment horizontal="center" vertical="center"/>
    </xf>
    <xf numFmtId="0" fontId="24" fillId="9" borderId="2" xfId="2" applyFont="1" applyFill="1" applyBorder="1" applyAlignment="1">
      <alignment horizontal="center" vertical="center" wrapText="1"/>
    </xf>
    <xf numFmtId="0" fontId="14" fillId="0" borderId="3" xfId="15" applyFont="1" applyFill="1" applyBorder="1" applyAlignment="1">
      <alignment horizontal="left" vertical="center" wrapText="1"/>
    </xf>
    <xf numFmtId="0" fontId="14" fillId="0" borderId="4" xfId="15" applyFont="1" applyFill="1" applyBorder="1" applyAlignment="1">
      <alignment horizontal="left" vertical="center" wrapText="1"/>
    </xf>
    <xf numFmtId="0" fontId="8" fillId="11" borderId="2" xfId="15" applyFont="1" applyFill="1" applyBorder="1" applyAlignment="1">
      <alignment horizontal="center" vertical="center" wrapText="1"/>
    </xf>
    <xf numFmtId="0" fontId="30" fillId="0" borderId="3" xfId="15" applyFont="1" applyBorder="1" applyAlignment="1">
      <alignment vertical="top" wrapText="1"/>
    </xf>
    <xf numFmtId="0" fontId="14" fillId="0" borderId="39" xfId="15" applyFont="1" applyBorder="1" applyAlignment="1">
      <alignment vertical="top" wrapText="1"/>
    </xf>
    <xf numFmtId="0" fontId="12" fillId="0" borderId="40" xfId="19" applyFont="1" applyFill="1" applyBorder="1" applyAlignment="1">
      <alignment horizontal="center" vertical="center" wrapText="1"/>
    </xf>
    <xf numFmtId="0" fontId="12" fillId="0" borderId="0" xfId="19" applyFont="1" applyFill="1" applyBorder="1" applyAlignment="1">
      <alignment horizontal="center" vertical="center" wrapText="1"/>
    </xf>
    <xf numFmtId="0" fontId="13" fillId="4" borderId="40" xfId="19" applyFont="1" applyFill="1" applyBorder="1" applyAlignment="1">
      <alignment horizontal="center" vertical="center"/>
    </xf>
    <xf numFmtId="0" fontId="14" fillId="0" borderId="2" xfId="13" applyFont="1" applyBorder="1" applyAlignment="1">
      <alignment horizontal="left" vertical="center" wrapText="1"/>
    </xf>
    <xf numFmtId="0" fontId="37" fillId="10" borderId="2" xfId="13" applyFont="1" applyFill="1" applyBorder="1" applyAlignment="1">
      <alignment horizontal="center" vertical="center" wrapText="1"/>
    </xf>
    <xf numFmtId="0" fontId="14" fillId="0" borderId="2" xfId="13" applyFont="1" applyBorder="1" applyAlignment="1">
      <alignment horizontal="center" vertical="center" wrapText="1"/>
    </xf>
    <xf numFmtId="0" fontId="24" fillId="9" borderId="43" xfId="2" applyFont="1" applyFill="1" applyBorder="1" applyAlignment="1">
      <alignment horizontal="left" vertical="center" wrapText="1"/>
    </xf>
    <xf numFmtId="0" fontId="24" fillId="9" borderId="19" xfId="2" applyFont="1" applyFill="1" applyBorder="1" applyAlignment="1">
      <alignment horizontal="left" vertical="center" wrapText="1"/>
    </xf>
    <xf numFmtId="0" fontId="24" fillId="9" borderId="5" xfId="2" applyFont="1" applyFill="1" applyBorder="1" applyAlignment="1">
      <alignment horizontal="center" vertical="center" wrapText="1"/>
    </xf>
    <xf numFmtId="0" fontId="24" fillId="9" borderId="36" xfId="2" applyFont="1" applyFill="1" applyBorder="1" applyAlignment="1">
      <alignment horizontal="center" vertical="center" wrapText="1"/>
    </xf>
    <xf numFmtId="0" fontId="24" fillId="9" borderId="6" xfId="2" applyFont="1" applyFill="1" applyBorder="1" applyAlignment="1">
      <alignment horizontal="center" vertical="center" wrapText="1"/>
    </xf>
    <xf numFmtId="0" fontId="7" fillId="4" borderId="2" xfId="19" applyFont="1" applyFill="1" applyBorder="1" applyAlignment="1">
      <alignment horizontal="center" vertical="center"/>
    </xf>
    <xf numFmtId="0" fontId="14" fillId="0" borderId="2" xfId="5" applyFont="1" applyBorder="1" applyAlignment="1">
      <alignment horizontal="center" vertical="center"/>
    </xf>
    <xf numFmtId="0" fontId="14" fillId="0" borderId="2" xfId="5" applyFont="1" applyFill="1" applyBorder="1" applyAlignment="1">
      <alignment horizontal="left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vertical="center" wrapText="1"/>
    </xf>
    <xf numFmtId="0" fontId="39" fillId="13" borderId="5" xfId="5" applyFont="1" applyFill="1" applyBorder="1" applyAlignment="1">
      <alignment horizontal="center" vertical="center" wrapText="1"/>
    </xf>
    <xf numFmtId="0" fontId="39" fillId="13" borderId="36" xfId="5" applyFont="1" applyFill="1" applyBorder="1" applyAlignment="1">
      <alignment horizontal="center" vertical="center" wrapText="1"/>
    </xf>
    <xf numFmtId="0" fontId="39" fillId="13" borderId="6" xfId="5" applyFont="1" applyFill="1" applyBorder="1" applyAlignment="1">
      <alignment horizontal="center" vertical="center" wrapText="1"/>
    </xf>
    <xf numFmtId="0" fontId="40" fillId="3" borderId="2" xfId="5" applyFont="1" applyFill="1" applyBorder="1" applyAlignment="1">
      <alignment horizontal="left" vertical="center"/>
    </xf>
    <xf numFmtId="0" fontId="14" fillId="0" borderId="3" xfId="5" applyFont="1" applyBorder="1" applyAlignment="1">
      <alignment horizontal="center" vertical="center"/>
    </xf>
    <xf numFmtId="0" fontId="14" fillId="0" borderId="39" xfId="5" applyFont="1" applyBorder="1" applyAlignment="1">
      <alignment horizontal="center" vertical="center"/>
    </xf>
    <xf numFmtId="0" fontId="14" fillId="0" borderId="3" xfId="5" applyFont="1" applyBorder="1" applyAlignment="1">
      <alignment horizontal="left" vertical="top" wrapText="1"/>
    </xf>
    <xf numFmtId="0" fontId="14" fillId="0" borderId="39" xfId="5" applyFont="1" applyBorder="1" applyAlignment="1">
      <alignment horizontal="left" vertical="top" wrapText="1"/>
    </xf>
    <xf numFmtId="0" fontId="14" fillId="0" borderId="2" xfId="5" applyFont="1" applyBorder="1" applyAlignment="1">
      <alignment horizontal="left" vertical="center" wrapText="1"/>
    </xf>
    <xf numFmtId="0" fontId="14" fillId="0" borderId="5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9" fillId="10" borderId="5" xfId="5" applyFont="1" applyFill="1" applyBorder="1" applyAlignment="1">
      <alignment horizontal="center" vertical="center"/>
    </xf>
    <xf numFmtId="0" fontId="9" fillId="10" borderId="36" xfId="5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14" fontId="25" fillId="0" borderId="2" xfId="7" applyNumberFormat="1" applyFont="1" applyBorder="1" applyAlignment="1">
      <alignment horizontal="center" vertical="center" wrapText="1"/>
    </xf>
  </cellXfs>
  <cellStyles count="27">
    <cellStyle name="Accent3 2" xfId="1"/>
    <cellStyle name="Accent3 2 2" xfId="19"/>
    <cellStyle name="Normal 2" xfId="3"/>
    <cellStyle name="Normal 2 2" xfId="5"/>
    <cellStyle name="Normal 2 2 2" xfId="12"/>
    <cellStyle name="Normal 2 3" xfId="4"/>
    <cellStyle name="Normal 2 3 2" xfId="15"/>
    <cellStyle name="Normal 2 3 3" xfId="9"/>
    <cellStyle name="Normal 2 3 3 2" xfId="13"/>
    <cellStyle name="Normal 2 3 4" xfId="11"/>
    <cellStyle name="Normal 2 4" xfId="6"/>
    <cellStyle name="Normal 2 4 2" xfId="21"/>
    <cellStyle name="Normal 2 5" xfId="16"/>
    <cellStyle name="Normal 2 6" xfId="17"/>
    <cellStyle name="Normal 2 6 2" xfId="14"/>
    <cellStyle name="Normal 2 6 2 2" xfId="20"/>
    <cellStyle name="Normal 2 6 2 3" xfId="22"/>
    <cellStyle name="Normal 3" xfId="18"/>
    <cellStyle name="Standard_SL(Template)_PF2010" xfId="7"/>
    <cellStyle name="常规" xfId="0" builtinId="0"/>
    <cellStyle name="常规 2" xfId="23"/>
    <cellStyle name="常规 2 3" xfId="8"/>
    <cellStyle name="常规 3" xfId="24"/>
    <cellStyle name="常规 4" xfId="25"/>
    <cellStyle name="常规 5" xfId="10"/>
    <cellStyle name="常规 7" xfId="26"/>
    <cellStyle name="常规 8" xfId="2"/>
  </cellStyles>
  <dxfs count="23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4" tint="0.79995117038483843"/>
        </patternFill>
      </fill>
    </dxf>
    <dxf>
      <font>
        <b/>
        <i val="0"/>
        <color theme="8"/>
      </font>
      <fill>
        <patternFill patternType="solid">
          <bgColor theme="4" tint="0.7999511703848384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4" zoomScale="70" zoomScaleNormal="100" workbookViewId="0">
      <selection activeCell="A11" sqref="A11:L11"/>
    </sheetView>
  </sheetViews>
  <sheetFormatPr defaultColWidth="8.75" defaultRowHeight="14" x14ac:dyDescent="0.3"/>
  <cols>
    <col min="1" max="16384" width="8.75" style="2"/>
  </cols>
  <sheetData>
    <row r="1" spans="1:12" x14ac:dyDescent="0.3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0"/>
    </row>
    <row r="2" spans="1:12" x14ac:dyDescent="0.3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6"/>
    </row>
    <row r="3" spans="1:12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6"/>
    </row>
    <row r="4" spans="1:12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6"/>
    </row>
    <row r="6" spans="1:12" x14ac:dyDescent="0.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6"/>
    </row>
    <row r="7" spans="1:12" x14ac:dyDescent="0.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6"/>
    </row>
    <row r="8" spans="1:12" x14ac:dyDescent="0.3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6"/>
    </row>
    <row r="9" spans="1:12" ht="34.5" x14ac:dyDescent="0.3">
      <c r="A9" s="199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1"/>
    </row>
    <row r="10" spans="1:12" ht="35.5" x14ac:dyDescent="0.3">
      <c r="A10" s="202" t="s">
        <v>513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1"/>
    </row>
    <row r="11" spans="1:12" ht="35.5" x14ac:dyDescent="0.3">
      <c r="A11" s="202" t="s">
        <v>654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1"/>
    </row>
    <row r="12" spans="1:12" x14ac:dyDescent="0.3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</row>
    <row r="13" spans="1:12" x14ac:dyDescent="0.3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6"/>
    </row>
    <row r="14" spans="1:12" x14ac:dyDescent="0.3">
      <c r="A14" s="8"/>
      <c r="B14" s="7"/>
      <c r="C14" s="7"/>
      <c r="D14" s="7"/>
      <c r="E14" s="9"/>
      <c r="F14" s="9"/>
      <c r="G14" s="9"/>
      <c r="H14" s="9"/>
      <c r="I14" s="7"/>
      <c r="J14" s="7"/>
      <c r="K14" s="7"/>
      <c r="L14" s="6"/>
    </row>
    <row r="15" spans="1:12" x14ac:dyDescent="0.3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6"/>
    </row>
    <row r="16" spans="1:12" x14ac:dyDescent="0.3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6"/>
    </row>
    <row r="17" spans="1:12" x14ac:dyDescent="0.3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6"/>
    </row>
    <row r="18" spans="1:12" x14ac:dyDescent="0.3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6"/>
    </row>
    <row r="19" spans="1:12" x14ac:dyDescent="0.3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</row>
    <row r="20" spans="1:12" x14ac:dyDescent="0.3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6"/>
    </row>
    <row r="21" spans="1:12" x14ac:dyDescent="0.3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6"/>
    </row>
    <row r="22" spans="1:12" x14ac:dyDescent="0.3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6"/>
    </row>
    <row r="23" spans="1:12" x14ac:dyDescent="0.3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6"/>
    </row>
    <row r="24" spans="1:12" x14ac:dyDescent="0.3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6"/>
    </row>
    <row r="25" spans="1:12" x14ac:dyDescent="0.3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6"/>
    </row>
    <row r="26" spans="1:12" x14ac:dyDescent="0.3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6"/>
    </row>
    <row r="27" spans="1:12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6"/>
    </row>
    <row r="28" spans="1:12" x14ac:dyDescent="0.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6"/>
    </row>
    <row r="29" spans="1:12" x14ac:dyDescent="0.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6"/>
    </row>
    <row r="30" spans="1:12" x14ac:dyDescent="0.3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6"/>
    </row>
    <row r="31" spans="1:12" x14ac:dyDescent="0.3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6"/>
    </row>
    <row r="32" spans="1:12" x14ac:dyDescent="0.3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6"/>
    </row>
    <row r="33" spans="1:12" x14ac:dyDescent="0.3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6"/>
    </row>
    <row r="34" spans="1:12" x14ac:dyDescent="0.3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  <c r="L34" s="6"/>
    </row>
    <row r="35" spans="1:12" x14ac:dyDescent="0.3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6"/>
    </row>
    <row r="36" spans="1:12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6"/>
    </row>
    <row r="37" spans="1:12" x14ac:dyDescent="0.3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  <c r="L37" s="6"/>
    </row>
    <row r="38" spans="1:12" x14ac:dyDescent="0.3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6"/>
    </row>
    <row r="39" spans="1:12" x14ac:dyDescent="0.3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6"/>
    </row>
    <row r="40" spans="1:12" x14ac:dyDescent="0.3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6"/>
    </row>
    <row r="41" spans="1:12" x14ac:dyDescent="0.3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6"/>
    </row>
    <row r="42" spans="1:12" x14ac:dyDescent="0.3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6"/>
    </row>
    <row r="43" spans="1:12" x14ac:dyDescent="0.3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  <c r="L43" s="6"/>
    </row>
    <row r="44" spans="1:12" x14ac:dyDescent="0.3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6"/>
    </row>
    <row r="45" spans="1:12" x14ac:dyDescent="0.3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6"/>
    </row>
    <row r="46" spans="1:12" x14ac:dyDescent="0.3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6"/>
    </row>
    <row r="47" spans="1:12" x14ac:dyDescent="0.3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</row>
    <row r="48" spans="1:12" x14ac:dyDescent="0.3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6"/>
    </row>
    <row r="49" spans="1:12" x14ac:dyDescent="0.3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</row>
    <row r="50" spans="1:12" x14ac:dyDescent="0.3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6"/>
    </row>
    <row r="51" spans="1:12" x14ac:dyDescent="0.3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</row>
    <row r="52" spans="1:12" x14ac:dyDescent="0.3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6"/>
    </row>
    <row r="53" spans="1:12" x14ac:dyDescent="0.3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6"/>
    </row>
    <row r="54" spans="1:12" x14ac:dyDescent="0.3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6"/>
    </row>
    <row r="55" spans="1:12" ht="17.5" x14ac:dyDescent="0.3">
      <c r="A55" s="8"/>
      <c r="B55" s="7"/>
      <c r="C55" s="7"/>
      <c r="D55" s="7"/>
      <c r="E55" s="203" t="s">
        <v>1</v>
      </c>
      <c r="F55" s="203"/>
      <c r="G55" s="203"/>
      <c r="H55" s="203"/>
      <c r="I55" s="7"/>
      <c r="J55" s="7"/>
      <c r="K55" s="7"/>
      <c r="L55" s="6"/>
    </row>
    <row r="56" spans="1:12" x14ac:dyDescent="0.3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6"/>
    </row>
    <row r="57" spans="1:12" ht="14.5" thickBot="1" x14ac:dyDescent="0.3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3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K9" sqref="K9"/>
    </sheetView>
  </sheetViews>
  <sheetFormatPr defaultRowHeight="14" x14ac:dyDescent="0.3"/>
  <cols>
    <col min="2" max="2" width="20.4140625" customWidth="1"/>
    <col min="3" max="3" width="26.6640625" customWidth="1"/>
    <col min="4" max="4" width="20.58203125" customWidth="1"/>
    <col min="5" max="5" width="15.6640625" customWidth="1"/>
    <col min="6" max="6" width="13.75" customWidth="1"/>
    <col min="7" max="7" width="8.58203125" customWidth="1"/>
    <col min="8" max="8" width="8.58203125" style="76" customWidth="1"/>
    <col min="9" max="9" width="12.4140625" customWidth="1"/>
  </cols>
  <sheetData>
    <row r="1" spans="1:9" x14ac:dyDescent="0.3">
      <c r="A1" s="306" t="s">
        <v>355</v>
      </c>
      <c r="B1" s="324"/>
      <c r="C1" s="324"/>
      <c r="D1" s="324"/>
      <c r="E1" s="324"/>
      <c r="F1" s="324"/>
      <c r="G1" s="324"/>
      <c r="H1" s="324"/>
      <c r="I1" s="324"/>
    </row>
    <row r="2" spans="1:9" x14ac:dyDescent="0.3">
      <c r="A2" s="324"/>
      <c r="B2" s="324"/>
      <c r="C2" s="324"/>
      <c r="D2" s="324"/>
      <c r="E2" s="324"/>
      <c r="F2" s="324"/>
      <c r="G2" s="324"/>
      <c r="H2" s="324"/>
      <c r="I2" s="324"/>
    </row>
    <row r="3" spans="1:9" x14ac:dyDescent="0.3">
      <c r="A3" s="79" t="s">
        <v>124</v>
      </c>
      <c r="B3" s="67"/>
      <c r="C3" s="243" t="s">
        <v>214</v>
      </c>
      <c r="D3" s="243"/>
      <c r="E3" s="243"/>
      <c r="F3" s="243"/>
      <c r="G3" s="243"/>
      <c r="H3" s="243"/>
      <c r="I3" s="243"/>
    </row>
    <row r="4" spans="1:9" x14ac:dyDescent="0.3">
      <c r="A4" s="72" t="s">
        <v>127</v>
      </c>
      <c r="B4" s="80" t="s">
        <v>128</v>
      </c>
      <c r="C4" s="70"/>
      <c r="D4" s="71" t="s">
        <v>129</v>
      </c>
      <c r="E4" s="321" t="s">
        <v>47</v>
      </c>
      <c r="F4" s="322"/>
      <c r="G4" s="322"/>
      <c r="H4" s="322"/>
      <c r="I4" s="323"/>
    </row>
    <row r="5" spans="1:9" x14ac:dyDescent="0.3">
      <c r="A5" s="126"/>
      <c r="B5" s="126"/>
      <c r="C5" s="127" t="s">
        <v>356</v>
      </c>
      <c r="D5" s="128"/>
      <c r="E5" s="128"/>
      <c r="F5" s="128"/>
      <c r="G5" s="128"/>
      <c r="H5" s="198"/>
      <c r="I5" s="130"/>
    </row>
    <row r="6" spans="1:9" x14ac:dyDescent="0.3">
      <c r="A6" s="133">
        <v>1</v>
      </c>
      <c r="B6" s="95"/>
      <c r="C6" s="134" t="s">
        <v>357</v>
      </c>
      <c r="D6" s="134"/>
      <c r="E6" s="139" t="s">
        <v>646</v>
      </c>
      <c r="F6" s="139" t="s">
        <v>645</v>
      </c>
      <c r="G6" s="140" t="s">
        <v>367</v>
      </c>
      <c r="H6" s="140" t="s">
        <v>368</v>
      </c>
      <c r="I6" s="95"/>
    </row>
    <row r="7" spans="1:9" ht="88" customHeight="1" x14ac:dyDescent="0.3">
      <c r="A7" s="135"/>
      <c r="B7" s="136" t="s">
        <v>358</v>
      </c>
      <c r="C7" s="138" t="s">
        <v>642</v>
      </c>
      <c r="D7" s="138" t="s">
        <v>365</v>
      </c>
      <c r="E7" s="138">
        <v>193.7</v>
      </c>
      <c r="F7" s="138">
        <v>29.5</v>
      </c>
      <c r="G7" s="141">
        <f>F7/E7</f>
        <v>0.15229736706246774</v>
      </c>
      <c r="H7" s="141">
        <f>15%-G7</f>
        <v>-2.2973670624677478E-3</v>
      </c>
      <c r="I7" s="123" t="s">
        <v>561</v>
      </c>
    </row>
    <row r="8" spans="1:9" ht="88" customHeight="1" x14ac:dyDescent="0.3">
      <c r="A8" s="135"/>
      <c r="B8" s="136" t="s">
        <v>359</v>
      </c>
      <c r="C8" s="138" t="s">
        <v>643</v>
      </c>
      <c r="D8" s="138" t="s">
        <v>365</v>
      </c>
      <c r="E8" s="138">
        <v>165.8</v>
      </c>
      <c r="F8" s="138">
        <v>25.1</v>
      </c>
      <c r="G8" s="141">
        <f t="shared" ref="G8:G9" si="0">F8/E8</f>
        <v>0.1513872135102533</v>
      </c>
      <c r="H8" s="141">
        <f t="shared" ref="H8:H9" si="1">15%-G8</f>
        <v>-1.3872135102533101E-3</v>
      </c>
      <c r="I8" s="123" t="s">
        <v>561</v>
      </c>
    </row>
    <row r="9" spans="1:9" ht="88" customHeight="1" x14ac:dyDescent="0.3">
      <c r="A9" s="135"/>
      <c r="B9" s="136" t="s">
        <v>360</v>
      </c>
      <c r="C9" s="138" t="s">
        <v>644</v>
      </c>
      <c r="D9" s="138" t="s">
        <v>365</v>
      </c>
      <c r="E9" s="138">
        <v>157.5</v>
      </c>
      <c r="F9" s="138">
        <v>23.8</v>
      </c>
      <c r="G9" s="141">
        <f t="shared" si="0"/>
        <v>0.15111111111111111</v>
      </c>
      <c r="H9" s="141">
        <f t="shared" si="1"/>
        <v>-1.1111111111111183E-3</v>
      </c>
      <c r="I9" s="123" t="s">
        <v>561</v>
      </c>
    </row>
  </sheetData>
  <mergeCells count="3">
    <mergeCell ref="E4:I4"/>
    <mergeCell ref="A1:I2"/>
    <mergeCell ref="C3:I3"/>
  </mergeCells>
  <phoneticPr fontId="4" type="noConversion"/>
  <conditionalFormatting sqref="I7:I9">
    <cfRule type="cellIs" dxfId="53" priority="7" operator="equal">
      <formula>"Failed"</formula>
    </cfRule>
    <cfRule type="cellIs" dxfId="52" priority="8" operator="equal">
      <formula>"Not executed"</formula>
    </cfRule>
    <cfRule type="cellIs" dxfId="51" priority="9" operator="equal">
      <formula>"passed"</formula>
    </cfRule>
  </conditionalFormatting>
  <dataValidations count="1">
    <dataValidation type="list" allowBlank="1" showInputMessage="1" showErrorMessage="1" sqref="I7:I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D18" sqref="D18"/>
    </sheetView>
  </sheetViews>
  <sheetFormatPr defaultRowHeight="14" x14ac:dyDescent="0.3"/>
  <cols>
    <col min="2" max="2" width="13.5" customWidth="1"/>
    <col min="3" max="3" width="33.9140625" customWidth="1"/>
    <col min="4" max="4" width="20.9140625" customWidth="1"/>
    <col min="5" max="5" width="13.6640625" customWidth="1"/>
    <col min="6" max="6" width="12" customWidth="1"/>
    <col min="7" max="7" width="9.75" customWidth="1"/>
    <col min="8" max="8" width="10.6640625" customWidth="1"/>
    <col min="9" max="9" width="10.9140625" customWidth="1"/>
  </cols>
  <sheetData>
    <row r="1" spans="1:10" x14ac:dyDescent="0.3">
      <c r="A1" s="306" t="s">
        <v>388</v>
      </c>
      <c r="B1" s="306"/>
      <c r="C1" s="306"/>
      <c r="D1" s="306"/>
      <c r="E1" s="306"/>
      <c r="F1" s="306"/>
      <c r="G1" s="65"/>
      <c r="H1" s="65"/>
      <c r="I1" s="65"/>
    </row>
    <row r="2" spans="1:10" x14ac:dyDescent="0.3">
      <c r="A2" s="306"/>
      <c r="B2" s="306"/>
      <c r="C2" s="306"/>
      <c r="D2" s="306"/>
      <c r="E2" s="306"/>
      <c r="F2" s="306"/>
      <c r="G2" s="142"/>
      <c r="H2" s="143"/>
      <c r="I2" s="144"/>
    </row>
    <row r="3" spans="1:10" x14ac:dyDescent="0.3">
      <c r="A3" s="79" t="s">
        <v>124</v>
      </c>
      <c r="B3" s="67"/>
      <c r="C3" s="243" t="s">
        <v>214</v>
      </c>
      <c r="D3" s="243"/>
      <c r="E3" s="243"/>
      <c r="F3" s="243"/>
      <c r="G3" s="142"/>
      <c r="H3" s="142"/>
      <c r="I3" s="142"/>
    </row>
    <row r="4" spans="1:10" x14ac:dyDescent="0.3">
      <c r="A4" s="72" t="s">
        <v>127</v>
      </c>
      <c r="B4" s="80" t="s">
        <v>128</v>
      </c>
      <c r="C4" s="70"/>
      <c r="D4" s="71" t="s">
        <v>129</v>
      </c>
      <c r="E4" s="307" t="s">
        <v>130</v>
      </c>
      <c r="F4" s="307"/>
      <c r="G4" s="142"/>
      <c r="H4" s="142"/>
      <c r="I4" s="142"/>
    </row>
    <row r="5" spans="1:10" x14ac:dyDescent="0.3">
      <c r="A5" s="145"/>
      <c r="B5" s="146"/>
      <c r="C5" s="147" t="s">
        <v>369</v>
      </c>
      <c r="D5" s="145"/>
      <c r="E5" s="145"/>
      <c r="F5" s="129"/>
      <c r="G5" s="129"/>
      <c r="H5" s="65"/>
      <c r="I5" s="65"/>
    </row>
    <row r="6" spans="1:10" x14ac:dyDescent="0.3">
      <c r="A6" s="107">
        <v>1</v>
      </c>
      <c r="B6" s="154"/>
      <c r="C6" s="152" t="s">
        <v>400</v>
      </c>
      <c r="D6" s="155"/>
      <c r="E6" s="156"/>
      <c r="F6" s="95" t="s">
        <v>370</v>
      </c>
      <c r="G6" s="95" t="s">
        <v>372</v>
      </c>
      <c r="H6" s="95" t="s">
        <v>371</v>
      </c>
      <c r="I6" s="95" t="s">
        <v>373</v>
      </c>
    </row>
    <row r="7" spans="1:10" ht="20" customHeight="1" x14ac:dyDescent="0.3">
      <c r="A7" s="325"/>
      <c r="B7" s="153" t="s">
        <v>378</v>
      </c>
      <c r="C7" s="326" t="s">
        <v>404</v>
      </c>
      <c r="D7" s="327" t="s">
        <v>399</v>
      </c>
      <c r="E7" s="123" t="s">
        <v>561</v>
      </c>
      <c r="F7" s="134" t="s">
        <v>374</v>
      </c>
      <c r="G7" s="107">
        <v>46</v>
      </c>
      <c r="H7" s="107">
        <v>46</v>
      </c>
      <c r="I7" s="107">
        <v>46</v>
      </c>
      <c r="J7" t="s">
        <v>594</v>
      </c>
    </row>
    <row r="8" spans="1:10" ht="20" customHeight="1" x14ac:dyDescent="0.3">
      <c r="A8" s="325"/>
      <c r="B8" s="153" t="s">
        <v>379</v>
      </c>
      <c r="C8" s="326"/>
      <c r="D8" s="327"/>
      <c r="E8" s="123" t="s">
        <v>561</v>
      </c>
      <c r="F8" s="134" t="s">
        <v>375</v>
      </c>
      <c r="G8" s="107">
        <v>46</v>
      </c>
      <c r="H8" s="107">
        <v>46</v>
      </c>
      <c r="I8" s="107">
        <v>46</v>
      </c>
      <c r="J8" t="s">
        <v>594</v>
      </c>
    </row>
    <row r="9" spans="1:10" ht="20" customHeight="1" x14ac:dyDescent="0.3">
      <c r="A9" s="325"/>
      <c r="B9" s="153" t="s">
        <v>380</v>
      </c>
      <c r="C9" s="326"/>
      <c r="D9" s="327"/>
      <c r="E9" s="123" t="s">
        <v>561</v>
      </c>
      <c r="F9" s="134" t="s">
        <v>376</v>
      </c>
      <c r="G9" s="107">
        <v>64</v>
      </c>
      <c r="H9" s="107">
        <v>63</v>
      </c>
      <c r="I9" s="107">
        <v>64</v>
      </c>
      <c r="J9" t="s">
        <v>594</v>
      </c>
    </row>
    <row r="10" spans="1:10" ht="20" customHeight="1" x14ac:dyDescent="0.3">
      <c r="A10" s="325"/>
      <c r="B10" s="153" t="s">
        <v>381</v>
      </c>
      <c r="C10" s="326"/>
      <c r="D10" s="327"/>
      <c r="E10" s="123" t="s">
        <v>561</v>
      </c>
      <c r="F10" s="134" t="s">
        <v>339</v>
      </c>
      <c r="G10" s="107">
        <v>67</v>
      </c>
      <c r="H10" s="107">
        <v>67</v>
      </c>
      <c r="I10" s="107">
        <v>67</v>
      </c>
      <c r="J10" t="s">
        <v>594</v>
      </c>
    </row>
    <row r="11" spans="1:10" ht="20" customHeight="1" x14ac:dyDescent="0.3">
      <c r="A11" s="325"/>
      <c r="B11" s="153" t="s">
        <v>382</v>
      </c>
      <c r="C11" s="326"/>
      <c r="D11" s="327"/>
      <c r="E11" s="123" t="s">
        <v>561</v>
      </c>
      <c r="F11" s="134" t="s">
        <v>377</v>
      </c>
      <c r="G11" s="107">
        <v>46</v>
      </c>
      <c r="H11" s="107">
        <v>46</v>
      </c>
      <c r="I11" s="107">
        <v>46</v>
      </c>
      <c r="J11" t="s">
        <v>596</v>
      </c>
    </row>
    <row r="12" spans="1:10" x14ac:dyDescent="0.3">
      <c r="A12" s="107">
        <v>2</v>
      </c>
      <c r="B12" s="108"/>
      <c r="C12" s="152" t="s">
        <v>402</v>
      </c>
      <c r="D12" s="155"/>
      <c r="E12" s="156"/>
      <c r="F12" s="95" t="s">
        <v>370</v>
      </c>
      <c r="G12" s="95" t="s">
        <v>371</v>
      </c>
      <c r="H12" s="95" t="s">
        <v>371</v>
      </c>
      <c r="I12" s="95" t="s">
        <v>371</v>
      </c>
    </row>
    <row r="13" spans="1:10" ht="20" customHeight="1" x14ac:dyDescent="0.3">
      <c r="A13" s="325"/>
      <c r="B13" s="153" t="s">
        <v>383</v>
      </c>
      <c r="C13" s="326" t="s">
        <v>401</v>
      </c>
      <c r="D13" s="327" t="s">
        <v>403</v>
      </c>
      <c r="E13" s="123" t="s">
        <v>561</v>
      </c>
      <c r="F13" s="134" t="s">
        <v>374</v>
      </c>
      <c r="G13" s="107">
        <v>35</v>
      </c>
      <c r="H13" s="107">
        <v>26</v>
      </c>
      <c r="I13" s="107">
        <v>31</v>
      </c>
      <c r="J13" t="s">
        <v>594</v>
      </c>
    </row>
    <row r="14" spans="1:10" ht="20" customHeight="1" x14ac:dyDescent="0.3">
      <c r="A14" s="325"/>
      <c r="B14" s="153" t="s">
        <v>384</v>
      </c>
      <c r="C14" s="326"/>
      <c r="D14" s="327"/>
      <c r="E14" s="123" t="s">
        <v>561</v>
      </c>
      <c r="F14" s="134" t="s">
        <v>375</v>
      </c>
      <c r="G14" s="107">
        <v>28</v>
      </c>
      <c r="H14" s="107">
        <v>39</v>
      </c>
      <c r="I14" s="107">
        <v>31</v>
      </c>
      <c r="J14" t="s">
        <v>594</v>
      </c>
    </row>
    <row r="15" spans="1:10" ht="20" customHeight="1" x14ac:dyDescent="0.3">
      <c r="A15" s="325"/>
      <c r="B15" s="153" t="s">
        <v>385</v>
      </c>
      <c r="C15" s="326"/>
      <c r="D15" s="327"/>
      <c r="E15" s="123" t="s">
        <v>561</v>
      </c>
      <c r="F15" s="134" t="s">
        <v>376</v>
      </c>
      <c r="G15" s="107">
        <v>48</v>
      </c>
      <c r="H15" s="107">
        <v>40</v>
      </c>
      <c r="I15" s="107">
        <v>50</v>
      </c>
      <c r="J15" t="s">
        <v>594</v>
      </c>
    </row>
    <row r="16" spans="1:10" ht="20" customHeight="1" x14ac:dyDescent="0.3">
      <c r="A16" s="325"/>
      <c r="B16" s="153" t="s">
        <v>386</v>
      </c>
      <c r="C16" s="326"/>
      <c r="D16" s="327"/>
      <c r="E16" s="123" t="s">
        <v>561</v>
      </c>
      <c r="F16" s="134" t="s">
        <v>339</v>
      </c>
      <c r="G16" s="107">
        <v>45</v>
      </c>
      <c r="H16" s="107">
        <v>31</v>
      </c>
      <c r="I16" s="107">
        <v>43</v>
      </c>
      <c r="J16" t="s">
        <v>594</v>
      </c>
    </row>
    <row r="17" spans="1:10" ht="20" customHeight="1" x14ac:dyDescent="0.3">
      <c r="A17" s="325"/>
      <c r="B17" s="153" t="s">
        <v>387</v>
      </c>
      <c r="C17" s="326"/>
      <c r="D17" s="328"/>
      <c r="E17" s="123" t="s">
        <v>561</v>
      </c>
      <c r="F17" s="134" t="s">
        <v>377</v>
      </c>
      <c r="G17" s="107">
        <v>30</v>
      </c>
      <c r="H17" s="107">
        <v>26</v>
      </c>
      <c r="I17" s="107">
        <v>40</v>
      </c>
      <c r="J17" t="s">
        <v>596</v>
      </c>
    </row>
  </sheetData>
  <mergeCells count="9">
    <mergeCell ref="A13:A17"/>
    <mergeCell ref="C13:C17"/>
    <mergeCell ref="D13:D17"/>
    <mergeCell ref="A1:F2"/>
    <mergeCell ref="C3:F3"/>
    <mergeCell ref="E4:F4"/>
    <mergeCell ref="A7:A11"/>
    <mergeCell ref="C7:C11"/>
    <mergeCell ref="D7:D11"/>
  </mergeCells>
  <phoneticPr fontId="4" type="noConversion"/>
  <conditionalFormatting sqref="E13:E17">
    <cfRule type="cellIs" dxfId="50" priority="1" operator="equal">
      <formula>"Failed"</formula>
    </cfRule>
    <cfRule type="cellIs" dxfId="49" priority="2" operator="equal">
      <formula>"Not executed"</formula>
    </cfRule>
    <cfRule type="cellIs" dxfId="48" priority="3" operator="equal">
      <formula>"passed"</formula>
    </cfRule>
  </conditionalFormatting>
  <conditionalFormatting sqref="E7:E11">
    <cfRule type="cellIs" dxfId="47" priority="4" operator="equal">
      <formula>"Failed"</formula>
    </cfRule>
    <cfRule type="cellIs" dxfId="46" priority="5" operator="equal">
      <formula>"Not executed"</formula>
    </cfRule>
    <cfRule type="cellIs" dxfId="45" priority="6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activeCell="G35" sqref="G35"/>
    </sheetView>
  </sheetViews>
  <sheetFormatPr defaultRowHeight="14" x14ac:dyDescent="0.3"/>
  <cols>
    <col min="2" max="2" width="13.5" customWidth="1"/>
    <col min="3" max="3" width="33.9140625" customWidth="1"/>
    <col min="4" max="4" width="25.1640625" customWidth="1"/>
    <col min="5" max="5" width="13.6640625" customWidth="1"/>
    <col min="6" max="6" width="10.6640625" customWidth="1"/>
    <col min="7" max="7" width="10.9140625" customWidth="1"/>
  </cols>
  <sheetData>
    <row r="1" spans="1:7" x14ac:dyDescent="0.3">
      <c r="A1" s="306" t="s">
        <v>397</v>
      </c>
      <c r="B1" s="306"/>
      <c r="C1" s="306"/>
      <c r="D1" s="306"/>
      <c r="E1" s="306"/>
      <c r="F1" s="65"/>
      <c r="G1" s="65"/>
    </row>
    <row r="2" spans="1:7" x14ac:dyDescent="0.3">
      <c r="A2" s="306"/>
      <c r="B2" s="306"/>
      <c r="C2" s="306"/>
      <c r="D2" s="306"/>
      <c r="E2" s="306"/>
      <c r="F2" s="143"/>
      <c r="G2" s="144"/>
    </row>
    <row r="3" spans="1:7" x14ac:dyDescent="0.3">
      <c r="A3" s="79" t="s">
        <v>124</v>
      </c>
      <c r="B3" s="67"/>
      <c r="C3" s="243" t="s">
        <v>214</v>
      </c>
      <c r="D3" s="243"/>
      <c r="E3" s="243"/>
      <c r="F3" s="142"/>
      <c r="G3" s="142"/>
    </row>
    <row r="4" spans="1:7" x14ac:dyDescent="0.3">
      <c r="A4" s="72" t="s">
        <v>127</v>
      </c>
      <c r="B4" s="80" t="s">
        <v>128</v>
      </c>
      <c r="C4" s="70"/>
      <c r="D4" s="71" t="s">
        <v>129</v>
      </c>
      <c r="E4" s="71" t="s">
        <v>130</v>
      </c>
      <c r="F4" s="142"/>
      <c r="G4" s="142"/>
    </row>
    <row r="5" spans="1:7" x14ac:dyDescent="0.3">
      <c r="A5" s="145"/>
      <c r="B5" s="146"/>
      <c r="C5" s="147" t="s">
        <v>397</v>
      </c>
      <c r="D5" s="145"/>
      <c r="E5" s="145"/>
      <c r="F5" s="65"/>
      <c r="G5" s="65"/>
    </row>
    <row r="6" spans="1:7" x14ac:dyDescent="0.3">
      <c r="A6" s="158">
        <v>1</v>
      </c>
      <c r="B6" s="148"/>
      <c r="C6" s="152" t="s">
        <v>398</v>
      </c>
      <c r="D6" s="149"/>
      <c r="E6" s="150"/>
    </row>
    <row r="7" spans="1:7" ht="70" customHeight="1" x14ac:dyDescent="0.3">
      <c r="A7" s="118"/>
      <c r="B7" s="153" t="s">
        <v>405</v>
      </c>
      <c r="C7" s="157" t="s">
        <v>430</v>
      </c>
      <c r="D7" s="159" t="s">
        <v>431</v>
      </c>
      <c r="E7" s="1" t="s">
        <v>561</v>
      </c>
      <c r="F7" s="193" t="s">
        <v>587</v>
      </c>
      <c r="G7" t="s">
        <v>594</v>
      </c>
    </row>
    <row r="8" spans="1:7" x14ac:dyDescent="0.3">
      <c r="A8" s="158">
        <v>2</v>
      </c>
      <c r="B8" s="148"/>
      <c r="C8" s="152" t="s">
        <v>407</v>
      </c>
      <c r="D8" s="160"/>
      <c r="E8" s="150"/>
    </row>
    <row r="9" spans="1:7" ht="56" x14ac:dyDescent="0.3">
      <c r="A9" s="118"/>
      <c r="B9" s="153" t="s">
        <v>406</v>
      </c>
      <c r="C9" s="157" t="s">
        <v>409</v>
      </c>
      <c r="D9" s="159" t="s">
        <v>408</v>
      </c>
      <c r="E9" s="1" t="s">
        <v>561</v>
      </c>
      <c r="F9" t="s">
        <v>588</v>
      </c>
      <c r="G9" t="s">
        <v>594</v>
      </c>
    </row>
    <row r="10" spans="1:7" ht="14" customHeight="1" x14ac:dyDescent="0.3">
      <c r="A10" s="158">
        <v>3</v>
      </c>
      <c r="B10" s="148"/>
      <c r="C10" s="152" t="s">
        <v>411</v>
      </c>
      <c r="D10" s="160"/>
      <c r="E10" s="150"/>
    </row>
    <row r="11" spans="1:7" ht="56" x14ac:dyDescent="0.3">
      <c r="A11" s="118"/>
      <c r="B11" s="153" t="s">
        <v>410</v>
      </c>
      <c r="C11" s="157" t="s">
        <v>409</v>
      </c>
      <c r="D11" s="159" t="s">
        <v>414</v>
      </c>
      <c r="E11" s="1" t="s">
        <v>561</v>
      </c>
      <c r="G11" t="s">
        <v>594</v>
      </c>
    </row>
    <row r="12" spans="1:7" ht="14" customHeight="1" x14ac:dyDescent="0.3">
      <c r="A12" s="158">
        <v>4</v>
      </c>
      <c r="B12" s="148"/>
      <c r="C12" s="152" t="s">
        <v>413</v>
      </c>
      <c r="D12" s="160"/>
      <c r="E12" s="150"/>
    </row>
    <row r="13" spans="1:7" ht="84" x14ac:dyDescent="0.3">
      <c r="A13" s="118"/>
      <c r="B13" s="153" t="s">
        <v>412</v>
      </c>
      <c r="C13" s="157" t="s">
        <v>438</v>
      </c>
      <c r="D13" s="159" t="s">
        <v>432</v>
      </c>
      <c r="E13" s="1" t="s">
        <v>561</v>
      </c>
    </row>
    <row r="14" spans="1:7" ht="14" customHeight="1" x14ac:dyDescent="0.3">
      <c r="A14" s="158">
        <v>5</v>
      </c>
      <c r="B14" s="148"/>
      <c r="C14" s="152" t="s">
        <v>413</v>
      </c>
      <c r="D14" s="160"/>
      <c r="E14" s="150"/>
    </row>
    <row r="15" spans="1:7" ht="84" x14ac:dyDescent="0.3">
      <c r="A15" s="118"/>
      <c r="B15" s="153" t="s">
        <v>415</v>
      </c>
      <c r="C15" s="157" t="s">
        <v>416</v>
      </c>
      <c r="D15" s="159" t="s">
        <v>433</v>
      </c>
      <c r="E15" s="1" t="s">
        <v>561</v>
      </c>
    </row>
    <row r="16" spans="1:7" ht="14" customHeight="1" x14ac:dyDescent="0.3">
      <c r="A16" s="158">
        <v>6</v>
      </c>
      <c r="B16" s="148"/>
      <c r="C16" s="152" t="s">
        <v>413</v>
      </c>
      <c r="D16" s="160"/>
      <c r="E16" s="150"/>
    </row>
    <row r="17" spans="1:7" ht="84" x14ac:dyDescent="0.3">
      <c r="A17" s="118"/>
      <c r="B17" s="153" t="s">
        <v>418</v>
      </c>
      <c r="C17" s="157" t="s">
        <v>417</v>
      </c>
      <c r="D17" s="159" t="s">
        <v>434</v>
      </c>
      <c r="E17" s="1" t="s">
        <v>561</v>
      </c>
    </row>
    <row r="18" spans="1:7" ht="14" customHeight="1" x14ac:dyDescent="0.3">
      <c r="A18" s="158">
        <v>7</v>
      </c>
      <c r="B18" s="148"/>
      <c r="C18" s="152" t="s">
        <v>413</v>
      </c>
      <c r="D18" s="160"/>
      <c r="E18" s="150"/>
    </row>
    <row r="19" spans="1:7" ht="84" x14ac:dyDescent="0.3">
      <c r="A19" s="118"/>
      <c r="B19" s="153" t="s">
        <v>419</v>
      </c>
      <c r="C19" s="157" t="s">
        <v>420</v>
      </c>
      <c r="D19" s="159" t="s">
        <v>432</v>
      </c>
      <c r="E19" s="1" t="s">
        <v>561</v>
      </c>
    </row>
    <row r="20" spans="1:7" ht="14" customHeight="1" x14ac:dyDescent="0.3">
      <c r="A20" s="158">
        <v>8</v>
      </c>
      <c r="B20" s="148"/>
      <c r="C20" s="152" t="s">
        <v>413</v>
      </c>
      <c r="D20" s="160"/>
      <c r="E20" s="150"/>
    </row>
    <row r="21" spans="1:7" ht="84" x14ac:dyDescent="0.3">
      <c r="A21" s="118"/>
      <c r="B21" s="153" t="s">
        <v>421</v>
      </c>
      <c r="C21" s="157" t="s">
        <v>422</v>
      </c>
      <c r="D21" s="159" t="s">
        <v>435</v>
      </c>
      <c r="E21" s="1" t="s">
        <v>561</v>
      </c>
      <c r="G21" t="s">
        <v>594</v>
      </c>
    </row>
    <row r="22" spans="1:7" ht="14" customHeight="1" x14ac:dyDescent="0.3">
      <c r="A22" s="158">
        <v>9</v>
      </c>
      <c r="B22" s="148"/>
      <c r="C22" s="152" t="s">
        <v>413</v>
      </c>
      <c r="D22" s="160"/>
      <c r="E22" s="150"/>
    </row>
    <row r="23" spans="1:7" ht="84" x14ac:dyDescent="0.3">
      <c r="A23" s="118"/>
      <c r="B23" s="153" t="s">
        <v>423</v>
      </c>
      <c r="C23" s="157" t="s">
        <v>424</v>
      </c>
      <c r="D23" s="159" t="s">
        <v>436</v>
      </c>
      <c r="E23" s="1" t="s">
        <v>561</v>
      </c>
      <c r="G23" t="s">
        <v>594</v>
      </c>
    </row>
    <row r="24" spans="1:7" ht="14" customHeight="1" x14ac:dyDescent="0.3">
      <c r="A24" s="158">
        <v>10</v>
      </c>
      <c r="B24" s="148"/>
      <c r="C24" s="152" t="s">
        <v>413</v>
      </c>
      <c r="D24" s="160"/>
      <c r="E24" s="150"/>
    </row>
    <row r="25" spans="1:7" ht="84" x14ac:dyDescent="0.3">
      <c r="A25" s="118"/>
      <c r="B25" s="153" t="s">
        <v>425</v>
      </c>
      <c r="C25" s="157" t="s">
        <v>426</v>
      </c>
      <c r="D25" s="159" t="s">
        <v>432</v>
      </c>
      <c r="E25" s="1" t="s">
        <v>561</v>
      </c>
    </row>
    <row r="26" spans="1:7" ht="14" customHeight="1" x14ac:dyDescent="0.3">
      <c r="A26" s="158">
        <v>11</v>
      </c>
      <c r="B26" s="148"/>
      <c r="C26" s="152" t="s">
        <v>413</v>
      </c>
      <c r="D26" s="160"/>
      <c r="E26" s="150"/>
    </row>
    <row r="27" spans="1:7" ht="84" x14ac:dyDescent="0.3">
      <c r="A27" s="118"/>
      <c r="B27" s="153" t="s">
        <v>427</v>
      </c>
      <c r="C27" s="157" t="s">
        <v>649</v>
      </c>
      <c r="D27" s="159" t="s">
        <v>434</v>
      </c>
      <c r="E27" s="1" t="s">
        <v>561</v>
      </c>
      <c r="G27" t="s">
        <v>594</v>
      </c>
    </row>
    <row r="28" spans="1:7" ht="14" hidden="1" customHeight="1" x14ac:dyDescent="0.3">
      <c r="A28" s="158">
        <v>12</v>
      </c>
      <c r="B28" s="148"/>
      <c r="C28" s="152" t="s">
        <v>413</v>
      </c>
      <c r="D28" s="160"/>
      <c r="E28" s="150"/>
    </row>
    <row r="29" spans="1:7" ht="84" hidden="1" x14ac:dyDescent="0.3">
      <c r="A29" s="118"/>
      <c r="B29" s="153" t="s">
        <v>428</v>
      </c>
      <c r="C29" s="157" t="s">
        <v>429</v>
      </c>
      <c r="D29" s="159" t="s">
        <v>437</v>
      </c>
      <c r="E29" s="1" t="s">
        <v>123</v>
      </c>
    </row>
  </sheetData>
  <mergeCells count="2">
    <mergeCell ref="A1:E2"/>
    <mergeCell ref="C3:E3"/>
  </mergeCells>
  <phoneticPr fontId="4" type="noConversion"/>
  <conditionalFormatting sqref="E7">
    <cfRule type="cellIs" dxfId="44" priority="34" operator="equal">
      <formula>"Failed"</formula>
    </cfRule>
    <cfRule type="cellIs" dxfId="43" priority="35" operator="equal">
      <formula>"Not executed"</formula>
    </cfRule>
    <cfRule type="cellIs" dxfId="42" priority="36" operator="equal">
      <formula>"passed"</formula>
    </cfRule>
  </conditionalFormatting>
  <conditionalFormatting sqref="E9">
    <cfRule type="cellIs" dxfId="41" priority="31" operator="equal">
      <formula>"Failed"</formula>
    </cfRule>
    <cfRule type="cellIs" dxfId="40" priority="32" operator="equal">
      <formula>"Not executed"</formula>
    </cfRule>
    <cfRule type="cellIs" dxfId="39" priority="33" operator="equal">
      <formula>"passed"</formula>
    </cfRule>
  </conditionalFormatting>
  <conditionalFormatting sqref="E11">
    <cfRule type="cellIs" dxfId="38" priority="28" operator="equal">
      <formula>"Failed"</formula>
    </cfRule>
    <cfRule type="cellIs" dxfId="37" priority="29" operator="equal">
      <formula>"Not executed"</formula>
    </cfRule>
    <cfRule type="cellIs" dxfId="36" priority="30" operator="equal">
      <formula>"passed"</formula>
    </cfRule>
  </conditionalFormatting>
  <conditionalFormatting sqref="E13">
    <cfRule type="cellIs" dxfId="35" priority="25" operator="equal">
      <formula>"Failed"</formula>
    </cfRule>
    <cfRule type="cellIs" dxfId="34" priority="26" operator="equal">
      <formula>"Not executed"</formula>
    </cfRule>
    <cfRule type="cellIs" dxfId="33" priority="27" operator="equal">
      <formula>"passed"</formula>
    </cfRule>
  </conditionalFormatting>
  <conditionalFormatting sqref="E15">
    <cfRule type="cellIs" dxfId="32" priority="22" operator="equal">
      <formula>"Failed"</formula>
    </cfRule>
    <cfRule type="cellIs" dxfId="31" priority="23" operator="equal">
      <formula>"Not executed"</formula>
    </cfRule>
    <cfRule type="cellIs" dxfId="30" priority="24" operator="equal">
      <formula>"passed"</formula>
    </cfRule>
  </conditionalFormatting>
  <conditionalFormatting sqref="E17">
    <cfRule type="cellIs" dxfId="29" priority="19" operator="equal">
      <formula>"Failed"</formula>
    </cfRule>
    <cfRule type="cellIs" dxfId="28" priority="20" operator="equal">
      <formula>"Not executed"</formula>
    </cfRule>
    <cfRule type="cellIs" dxfId="27" priority="21" operator="equal">
      <formula>"passed"</formula>
    </cfRule>
  </conditionalFormatting>
  <conditionalFormatting sqref="E19">
    <cfRule type="cellIs" dxfId="26" priority="16" operator="equal">
      <formula>"Failed"</formula>
    </cfRule>
    <cfRule type="cellIs" dxfId="25" priority="17" operator="equal">
      <formula>"Not executed"</formula>
    </cfRule>
    <cfRule type="cellIs" dxfId="24" priority="18" operator="equal">
      <formula>"passed"</formula>
    </cfRule>
  </conditionalFormatting>
  <conditionalFormatting sqref="E21">
    <cfRule type="cellIs" dxfId="23" priority="13" operator="equal">
      <formula>"Failed"</formula>
    </cfRule>
    <cfRule type="cellIs" dxfId="22" priority="14" operator="equal">
      <formula>"Not executed"</formula>
    </cfRule>
    <cfRule type="cellIs" dxfId="21" priority="15" operator="equal">
      <formula>"passed"</formula>
    </cfRule>
  </conditionalFormatting>
  <conditionalFormatting sqref="E23">
    <cfRule type="cellIs" dxfId="20" priority="10" operator="equal">
      <formula>"Failed"</formula>
    </cfRule>
    <cfRule type="cellIs" dxfId="19" priority="11" operator="equal">
      <formula>"Not executed"</formula>
    </cfRule>
    <cfRule type="cellIs" dxfId="18" priority="12" operator="equal">
      <formula>"passed"</formula>
    </cfRule>
  </conditionalFormatting>
  <conditionalFormatting sqref="E25">
    <cfRule type="cellIs" dxfId="17" priority="7" operator="equal">
      <formula>"Failed"</formula>
    </cfRule>
    <cfRule type="cellIs" dxfId="16" priority="8" operator="equal">
      <formula>"Not executed"</formula>
    </cfRule>
    <cfRule type="cellIs" dxfId="15" priority="9" operator="equal">
      <formula>"passed"</formula>
    </cfRule>
  </conditionalFormatting>
  <conditionalFormatting sqref="E27">
    <cfRule type="cellIs" dxfId="14" priority="4" operator="equal">
      <formula>"Failed"</formula>
    </cfRule>
    <cfRule type="cellIs" dxfId="13" priority="5" operator="equal">
      <formula>"Not executed"</formula>
    </cfRule>
    <cfRule type="cellIs" dxfId="12" priority="6" operator="equal">
      <formula>"passed"</formula>
    </cfRule>
  </conditionalFormatting>
  <conditionalFormatting sqref="E29">
    <cfRule type="cellIs" dxfId="11" priority="1" operator="equal">
      <formula>"Failed"</formula>
    </cfRule>
    <cfRule type="cellIs" dxfId="10" priority="2" operator="equal">
      <formula>"Not executed"</formula>
    </cfRule>
    <cfRule type="cellIs" dxfId="9" priority="3" operator="equal">
      <formula>"passed"</formula>
    </cfRule>
  </conditionalFormatting>
  <dataValidations count="1">
    <dataValidation type="list" allowBlank="1" showInputMessage="1" showErrorMessage="1" sqref="E7 E9 E11 E13 E15 E17 E19 E21 E23 E25 E27 E29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C16" workbookViewId="0">
      <selection activeCell="K4" sqref="K4"/>
    </sheetView>
  </sheetViews>
  <sheetFormatPr defaultRowHeight="14" x14ac:dyDescent="0.3"/>
  <cols>
    <col min="1" max="1" width="10.1640625" customWidth="1"/>
    <col min="2" max="2" width="15.6640625" customWidth="1"/>
    <col min="3" max="3" width="34.4140625" customWidth="1"/>
    <col min="4" max="4" width="24.6640625" customWidth="1"/>
  </cols>
  <sheetData>
    <row r="1" spans="1:13" ht="21" x14ac:dyDescent="0.3">
      <c r="A1" s="329" t="s">
        <v>463</v>
      </c>
      <c r="B1" s="330"/>
      <c r="C1" s="330"/>
      <c r="D1" s="330"/>
      <c r="E1" s="330"/>
      <c r="F1" s="330"/>
      <c r="G1" s="330"/>
      <c r="H1" s="331"/>
    </row>
    <row r="2" spans="1:13" x14ac:dyDescent="0.3">
      <c r="A2" s="332" t="s">
        <v>453</v>
      </c>
      <c r="B2" s="332"/>
      <c r="C2" s="332"/>
      <c r="D2" s="332"/>
      <c r="E2" s="332"/>
      <c r="F2" s="332"/>
      <c r="G2" s="332"/>
      <c r="H2" s="332"/>
    </row>
    <row r="3" spans="1:13" ht="14.5" thickBot="1" x14ac:dyDescent="0.35">
      <c r="A3" s="68" t="s">
        <v>127</v>
      </c>
      <c r="B3" s="69" t="s">
        <v>128</v>
      </c>
      <c r="C3" s="161"/>
      <c r="D3" s="162" t="s">
        <v>129</v>
      </c>
      <c r="E3" s="322" t="s">
        <v>130</v>
      </c>
      <c r="F3" s="322"/>
      <c r="G3" s="322"/>
      <c r="H3" s="322"/>
    </row>
    <row r="4" spans="1:13" x14ac:dyDescent="0.3">
      <c r="A4" s="145"/>
      <c r="B4" s="146"/>
      <c r="C4" s="147" t="s">
        <v>464</v>
      </c>
      <c r="D4" s="145"/>
      <c r="E4" s="341"/>
      <c r="F4" s="342"/>
      <c r="G4" s="342"/>
      <c r="H4" s="342"/>
    </row>
    <row r="5" spans="1:13" x14ac:dyDescent="0.3">
      <c r="A5" s="107">
        <v>1</v>
      </c>
      <c r="B5" s="108"/>
      <c r="C5" s="163" t="s">
        <v>481</v>
      </c>
      <c r="D5" s="164"/>
      <c r="E5" s="165" t="s">
        <v>455</v>
      </c>
      <c r="F5" s="340" t="s">
        <v>603</v>
      </c>
      <c r="G5" s="340"/>
      <c r="H5" s="165"/>
      <c r="I5" s="166"/>
      <c r="J5" s="166"/>
      <c r="K5" s="166"/>
      <c r="L5" s="166"/>
      <c r="M5" s="166"/>
    </row>
    <row r="6" spans="1:13" ht="22" customHeight="1" x14ac:dyDescent="0.3">
      <c r="A6" s="333"/>
      <c r="B6" s="167" t="s">
        <v>466</v>
      </c>
      <c r="C6" s="335" t="s">
        <v>482</v>
      </c>
      <c r="D6" s="337" t="s">
        <v>454</v>
      </c>
      <c r="E6" s="165" t="s">
        <v>461</v>
      </c>
      <c r="F6" s="338" t="s">
        <v>647</v>
      </c>
      <c r="G6" s="339"/>
      <c r="H6" s="123" t="s">
        <v>561</v>
      </c>
      <c r="I6" s="166"/>
      <c r="J6" s="166" t="s">
        <v>595</v>
      </c>
      <c r="K6" s="166"/>
      <c r="L6" s="166"/>
      <c r="M6" s="166"/>
    </row>
    <row r="7" spans="1:13" ht="22" customHeight="1" x14ac:dyDescent="0.3">
      <c r="A7" s="334"/>
      <c r="B7" s="167" t="s">
        <v>467</v>
      </c>
      <c r="C7" s="336"/>
      <c r="D7" s="337"/>
      <c r="E7" s="165" t="s">
        <v>243</v>
      </c>
      <c r="F7" s="338">
        <v>920</v>
      </c>
      <c r="G7" s="339"/>
      <c r="H7" s="123" t="s">
        <v>561</v>
      </c>
      <c r="I7" s="166"/>
      <c r="J7" s="166" t="s">
        <v>595</v>
      </c>
      <c r="K7" s="166"/>
      <c r="L7" s="166"/>
      <c r="M7" s="166"/>
    </row>
    <row r="8" spans="1:13" ht="22" customHeight="1" x14ac:dyDescent="0.3">
      <c r="A8" s="334"/>
      <c r="B8" s="167" t="s">
        <v>468</v>
      </c>
      <c r="C8" s="336"/>
      <c r="D8" s="337"/>
      <c r="E8" s="165" t="s">
        <v>219</v>
      </c>
      <c r="F8" s="338">
        <v>920</v>
      </c>
      <c r="G8" s="339"/>
      <c r="H8" s="123" t="s">
        <v>561</v>
      </c>
      <c r="I8" s="166"/>
      <c r="J8" s="166" t="s">
        <v>595</v>
      </c>
      <c r="K8" s="166"/>
      <c r="L8" s="166"/>
      <c r="M8" s="166"/>
    </row>
    <row r="9" spans="1:13" ht="22" customHeight="1" x14ac:dyDescent="0.3">
      <c r="A9" s="334"/>
      <c r="B9" s="167" t="s">
        <v>469</v>
      </c>
      <c r="C9" s="336"/>
      <c r="D9" s="337"/>
      <c r="E9" s="165" t="s">
        <v>462</v>
      </c>
      <c r="F9" s="340">
        <v>193.7</v>
      </c>
      <c r="G9" s="340"/>
      <c r="H9" s="123" t="s">
        <v>561</v>
      </c>
      <c r="I9" s="166"/>
      <c r="J9" s="166" t="s">
        <v>595</v>
      </c>
      <c r="K9" s="166"/>
      <c r="L9" s="166"/>
      <c r="M9" s="166"/>
    </row>
    <row r="10" spans="1:13" ht="22" customHeight="1" x14ac:dyDescent="0.3">
      <c r="A10" s="334"/>
      <c r="B10" s="167" t="s">
        <v>470</v>
      </c>
      <c r="C10" s="336"/>
      <c r="D10" s="337"/>
      <c r="E10" s="165" t="s">
        <v>465</v>
      </c>
      <c r="F10" s="340">
        <v>29.5</v>
      </c>
      <c r="G10" s="340"/>
      <c r="H10" s="123" t="s">
        <v>561</v>
      </c>
      <c r="I10" s="166"/>
      <c r="J10" s="166" t="s">
        <v>595</v>
      </c>
      <c r="K10" s="166"/>
      <c r="L10" s="166"/>
      <c r="M10" s="166"/>
    </row>
    <row r="11" spans="1:13" x14ac:dyDescent="0.3">
      <c r="A11" s="107">
        <v>2</v>
      </c>
      <c r="B11" s="108"/>
      <c r="C11" s="168" t="s">
        <v>483</v>
      </c>
      <c r="D11" s="164"/>
      <c r="E11" s="165" t="s">
        <v>455</v>
      </c>
      <c r="F11" s="340" t="s">
        <v>603</v>
      </c>
      <c r="G11" s="340"/>
      <c r="H11" s="165"/>
      <c r="I11" s="166"/>
      <c r="J11" s="166"/>
      <c r="K11" s="166"/>
      <c r="L11" s="166"/>
      <c r="M11" s="166"/>
    </row>
    <row r="12" spans="1:13" ht="22" customHeight="1" x14ac:dyDescent="0.3">
      <c r="A12" s="333"/>
      <c r="B12" s="167" t="s">
        <v>471</v>
      </c>
      <c r="C12" s="335" t="s">
        <v>484</v>
      </c>
      <c r="D12" s="337" t="s">
        <v>454</v>
      </c>
      <c r="E12" s="165" t="s">
        <v>461</v>
      </c>
      <c r="F12" s="338" t="s">
        <v>647</v>
      </c>
      <c r="G12" s="339"/>
      <c r="H12" s="123" t="s">
        <v>561</v>
      </c>
      <c r="I12" s="166"/>
      <c r="J12" s="166" t="s">
        <v>595</v>
      </c>
      <c r="K12" s="166"/>
      <c r="L12" s="166"/>
      <c r="M12" s="166"/>
    </row>
    <row r="13" spans="1:13" ht="22" customHeight="1" x14ac:dyDescent="0.3">
      <c r="A13" s="334"/>
      <c r="B13" s="167" t="s">
        <v>472</v>
      </c>
      <c r="C13" s="336"/>
      <c r="D13" s="337"/>
      <c r="E13" s="165" t="s">
        <v>243</v>
      </c>
      <c r="F13" s="338">
        <v>920</v>
      </c>
      <c r="G13" s="339"/>
      <c r="H13" s="123" t="s">
        <v>561</v>
      </c>
      <c r="I13" s="166"/>
      <c r="J13" s="166" t="s">
        <v>595</v>
      </c>
      <c r="K13" s="166"/>
      <c r="L13" s="166"/>
      <c r="M13" s="166"/>
    </row>
    <row r="14" spans="1:13" ht="22" customHeight="1" x14ac:dyDescent="0.3">
      <c r="A14" s="334"/>
      <c r="B14" s="167" t="s">
        <v>473</v>
      </c>
      <c r="C14" s="336"/>
      <c r="D14" s="337"/>
      <c r="E14" s="165" t="s">
        <v>219</v>
      </c>
      <c r="F14" s="338">
        <v>920</v>
      </c>
      <c r="G14" s="339"/>
      <c r="H14" s="123" t="s">
        <v>561</v>
      </c>
      <c r="I14" s="166"/>
      <c r="J14" s="166" t="s">
        <v>595</v>
      </c>
      <c r="K14" s="166"/>
      <c r="L14" s="166"/>
      <c r="M14" s="166"/>
    </row>
    <row r="15" spans="1:13" ht="22" customHeight="1" x14ac:dyDescent="0.3">
      <c r="A15" s="334"/>
      <c r="B15" s="167" t="s">
        <v>474</v>
      </c>
      <c r="C15" s="336"/>
      <c r="D15" s="337"/>
      <c r="E15" s="165" t="s">
        <v>462</v>
      </c>
      <c r="F15" s="340">
        <v>193.6</v>
      </c>
      <c r="G15" s="340"/>
      <c r="H15" s="123" t="s">
        <v>561</v>
      </c>
      <c r="I15" s="166"/>
      <c r="J15" s="166" t="s">
        <v>595</v>
      </c>
      <c r="K15" s="166"/>
      <c r="L15" s="166"/>
      <c r="M15" s="166"/>
    </row>
    <row r="16" spans="1:13" ht="22" customHeight="1" x14ac:dyDescent="0.3">
      <c r="A16" s="334"/>
      <c r="B16" s="167" t="s">
        <v>475</v>
      </c>
      <c r="C16" s="336"/>
      <c r="D16" s="337"/>
      <c r="E16" s="165" t="s">
        <v>465</v>
      </c>
      <c r="F16" s="340">
        <v>29.5</v>
      </c>
      <c r="G16" s="340"/>
      <c r="H16" s="123" t="s">
        <v>561</v>
      </c>
      <c r="I16" s="166"/>
      <c r="J16" s="166" t="s">
        <v>595</v>
      </c>
      <c r="K16" s="166"/>
      <c r="L16" s="166"/>
      <c r="M16" s="166"/>
    </row>
    <row r="17" spans="1:14" ht="34.5" x14ac:dyDescent="0.3">
      <c r="A17" s="158">
        <v>3</v>
      </c>
      <c r="B17" s="108"/>
      <c r="C17" s="168" t="s">
        <v>485</v>
      </c>
      <c r="D17" s="152"/>
      <c r="E17" s="169"/>
      <c r="F17" s="170" t="s">
        <v>457</v>
      </c>
      <c r="G17" s="170" t="s">
        <v>458</v>
      </c>
      <c r="H17" s="171"/>
      <c r="I17" s="172" t="s">
        <v>456</v>
      </c>
      <c r="J17" s="172" t="s">
        <v>243</v>
      </c>
      <c r="K17" s="172" t="s">
        <v>219</v>
      </c>
      <c r="L17" s="172" t="s">
        <v>479</v>
      </c>
      <c r="M17" s="173" t="s">
        <v>480</v>
      </c>
    </row>
    <row r="18" spans="1:14" ht="33" customHeight="1" x14ac:dyDescent="0.3">
      <c r="A18" s="343"/>
      <c r="B18" s="108" t="s">
        <v>476</v>
      </c>
      <c r="C18" s="337" t="s">
        <v>486</v>
      </c>
      <c r="D18" s="326" t="s">
        <v>459</v>
      </c>
      <c r="E18" s="174" t="s">
        <v>202</v>
      </c>
      <c r="F18" s="175"/>
      <c r="G18" s="175"/>
      <c r="H18" s="123" t="s">
        <v>561</v>
      </c>
      <c r="I18" s="172">
        <v>9</v>
      </c>
      <c r="J18" s="172">
        <v>9</v>
      </c>
      <c r="K18" s="172">
        <v>9</v>
      </c>
      <c r="L18" s="172">
        <v>9</v>
      </c>
      <c r="M18" s="172">
        <v>9</v>
      </c>
      <c r="N18" t="s">
        <v>594</v>
      </c>
    </row>
    <row r="19" spans="1:14" ht="33" customHeight="1" x14ac:dyDescent="0.3">
      <c r="A19" s="343"/>
      <c r="B19" s="108" t="s">
        <v>477</v>
      </c>
      <c r="C19" s="337"/>
      <c r="D19" s="326"/>
      <c r="E19" s="174" t="s">
        <v>204</v>
      </c>
      <c r="F19" s="175"/>
      <c r="G19" s="175" t="s">
        <v>460</v>
      </c>
      <c r="H19" s="123" t="s">
        <v>561</v>
      </c>
      <c r="I19" s="172">
        <v>5.8</v>
      </c>
      <c r="J19" s="172">
        <v>5.8</v>
      </c>
      <c r="K19" s="172">
        <v>5.8</v>
      </c>
      <c r="L19" s="172">
        <v>5.6</v>
      </c>
      <c r="M19" s="172">
        <v>5.2</v>
      </c>
      <c r="N19" t="s">
        <v>594</v>
      </c>
    </row>
    <row r="20" spans="1:14" ht="33" customHeight="1" x14ac:dyDescent="0.3">
      <c r="A20" s="343"/>
      <c r="B20" s="108" t="s">
        <v>478</v>
      </c>
      <c r="C20" s="337"/>
      <c r="D20" s="326"/>
      <c r="E20" s="169" t="s">
        <v>205</v>
      </c>
      <c r="F20" s="175"/>
      <c r="G20" s="175" t="s">
        <v>460</v>
      </c>
      <c r="H20" s="123" t="s">
        <v>561</v>
      </c>
      <c r="I20" s="172">
        <v>6.4</v>
      </c>
      <c r="J20" s="172">
        <v>6.4</v>
      </c>
      <c r="K20" s="172">
        <v>6.4</v>
      </c>
      <c r="L20" s="172">
        <v>6.4</v>
      </c>
      <c r="M20" s="172">
        <v>6.4</v>
      </c>
      <c r="N20" t="s">
        <v>594</v>
      </c>
    </row>
  </sheetData>
  <mergeCells count="25">
    <mergeCell ref="F16:G16"/>
    <mergeCell ref="A18:A20"/>
    <mergeCell ref="C18:C20"/>
    <mergeCell ref="D18:D20"/>
    <mergeCell ref="F8:G8"/>
    <mergeCell ref="F9:G9"/>
    <mergeCell ref="F10:G10"/>
    <mergeCell ref="A12:A16"/>
    <mergeCell ref="C12:C16"/>
    <mergeCell ref="D12:D16"/>
    <mergeCell ref="F12:G12"/>
    <mergeCell ref="F13:G13"/>
    <mergeCell ref="F11:G11"/>
    <mergeCell ref="F14:G14"/>
    <mergeCell ref="F15:G15"/>
    <mergeCell ref="A1:H1"/>
    <mergeCell ref="A2:H2"/>
    <mergeCell ref="E3:H3"/>
    <mergeCell ref="A6:A10"/>
    <mergeCell ref="C6:C10"/>
    <mergeCell ref="D6:D10"/>
    <mergeCell ref="F6:G6"/>
    <mergeCell ref="F7:G7"/>
    <mergeCell ref="F5:G5"/>
    <mergeCell ref="E4:H4"/>
  </mergeCells>
  <phoneticPr fontId="4" type="noConversion"/>
  <conditionalFormatting sqref="H18:H20">
    <cfRule type="cellIs" dxfId="8" priority="10" operator="equal">
      <formula>"Failed"</formula>
    </cfRule>
    <cfRule type="cellIs" dxfId="7" priority="11" operator="equal">
      <formula>"Not executed"</formula>
    </cfRule>
    <cfRule type="cellIs" dxfId="6" priority="12" operator="equal">
      <formula>"passed"</formula>
    </cfRule>
  </conditionalFormatting>
  <conditionalFormatting sqref="H6:H10">
    <cfRule type="cellIs" dxfId="5" priority="7" operator="equal">
      <formula>"Failed"</formula>
    </cfRule>
    <cfRule type="cellIs" dxfId="4" priority="8" operator="equal">
      <formula>"Not executed"</formula>
    </cfRule>
    <cfRule type="cellIs" dxfId="3" priority="9" operator="equal">
      <formula>"passed"</formula>
    </cfRule>
  </conditionalFormatting>
  <conditionalFormatting sqref="H12:H16">
    <cfRule type="cellIs" dxfId="2" priority="1" operator="equal">
      <formula>"Failed"</formula>
    </cfRule>
    <cfRule type="cellIs" dxfId="1" priority="2" operator="equal">
      <formula>"Not executed"</formula>
    </cfRule>
    <cfRule type="cellIs" dxfId="0" priority="3" operator="equal">
      <formula>"passed"</formula>
    </cfRule>
  </conditionalFormatting>
  <dataValidations count="1">
    <dataValidation type="list" allowBlank="1" showInputMessage="1" showErrorMessage="1" sqref="H18:H20 H6:H10 H12:H16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zoomScaleSheetLayoutView="100" workbookViewId="0">
      <selection activeCell="G13" sqref="G13"/>
    </sheetView>
  </sheetViews>
  <sheetFormatPr defaultColWidth="8.75" defaultRowHeight="14" x14ac:dyDescent="0.3"/>
  <cols>
    <col min="1" max="1" width="13.5" style="13" customWidth="1"/>
    <col min="2" max="2" width="20.75" style="13" customWidth="1"/>
    <col min="3" max="6" width="13.5" style="13" customWidth="1"/>
    <col min="7" max="7" width="27.83203125" style="13" customWidth="1"/>
    <col min="8" max="8" width="18.83203125" style="13" customWidth="1"/>
    <col min="9" max="16384" width="8.75" style="13"/>
  </cols>
  <sheetData>
    <row r="1" spans="1:8" x14ac:dyDescent="0.3">
      <c r="A1" s="207"/>
      <c r="B1" s="208"/>
      <c r="C1" s="208"/>
      <c r="D1" s="208"/>
      <c r="E1" s="208"/>
      <c r="F1" s="208"/>
      <c r="G1" s="208"/>
      <c r="H1" s="208"/>
    </row>
    <row r="2" spans="1:8" x14ac:dyDescent="0.3">
      <c r="A2" s="209"/>
      <c r="B2" s="210"/>
      <c r="C2" s="210"/>
      <c r="D2" s="210"/>
      <c r="E2" s="210"/>
      <c r="F2" s="210"/>
      <c r="G2" s="210"/>
      <c r="H2" s="210"/>
    </row>
    <row r="3" spans="1:8" ht="17.5" x14ac:dyDescent="0.3">
      <c r="A3" s="211"/>
      <c r="B3" s="211"/>
      <c r="C3" s="211"/>
      <c r="D3" s="211"/>
      <c r="E3" s="211"/>
      <c r="F3" s="211"/>
      <c r="G3" s="211"/>
      <c r="H3" s="211"/>
    </row>
    <row r="4" spans="1:8" ht="18" thickBot="1" x14ac:dyDescent="0.35">
      <c r="A4" s="211" t="s">
        <v>43</v>
      </c>
      <c r="B4" s="211"/>
      <c r="C4" s="211"/>
      <c r="D4" s="211"/>
      <c r="E4" s="211"/>
      <c r="F4" s="211"/>
      <c r="G4" s="211"/>
      <c r="H4" s="211"/>
    </row>
    <row r="5" spans="1:8" ht="27" x14ac:dyDescent="0.3">
      <c r="A5" s="36" t="s">
        <v>42</v>
      </c>
      <c r="B5" s="35" t="s">
        <v>41</v>
      </c>
      <c r="C5" s="35" t="s">
        <v>40</v>
      </c>
      <c r="D5" s="35" t="s">
        <v>39</v>
      </c>
      <c r="E5" s="35" t="s">
        <v>38</v>
      </c>
      <c r="F5" s="35" t="s">
        <v>37</v>
      </c>
      <c r="G5" s="34" t="s">
        <v>36</v>
      </c>
      <c r="H5" s="34" t="s">
        <v>32</v>
      </c>
    </row>
    <row r="6" spans="1:8" ht="40" x14ac:dyDescent="0.3">
      <c r="A6" s="25" t="s">
        <v>511</v>
      </c>
      <c r="B6" s="46" t="s">
        <v>650</v>
      </c>
      <c r="C6" s="46" t="s">
        <v>651</v>
      </c>
      <c r="D6" s="45" t="s">
        <v>652</v>
      </c>
      <c r="E6" s="344" t="s">
        <v>653</v>
      </c>
      <c r="F6" s="45"/>
      <c r="G6" s="44" t="s">
        <v>512</v>
      </c>
      <c r="H6" s="41"/>
    </row>
    <row r="7" spans="1:8" x14ac:dyDescent="0.3">
      <c r="A7" s="25"/>
      <c r="B7" s="43"/>
      <c r="C7" s="46"/>
      <c r="D7" s="45"/>
      <c r="E7" s="45"/>
      <c r="F7" s="45"/>
      <c r="G7" s="41"/>
      <c r="H7" s="41"/>
    </row>
    <row r="8" spans="1:8" x14ac:dyDescent="0.3">
      <c r="A8" s="25"/>
      <c r="B8" s="43"/>
      <c r="C8" s="46"/>
      <c r="D8" s="45"/>
      <c r="E8" s="45"/>
      <c r="F8" s="45"/>
      <c r="G8" s="44"/>
      <c r="H8" s="41"/>
    </row>
    <row r="9" spans="1:8" x14ac:dyDescent="0.3">
      <c r="A9" s="25"/>
      <c r="B9" s="43"/>
      <c r="C9" s="46"/>
      <c r="D9" s="45"/>
      <c r="E9" s="45"/>
      <c r="F9" s="45"/>
      <c r="G9" s="44"/>
      <c r="H9" s="41"/>
    </row>
    <row r="10" spans="1:8" x14ac:dyDescent="0.3">
      <c r="A10" s="25"/>
      <c r="B10" s="43"/>
      <c r="C10" s="46"/>
      <c r="D10" s="45"/>
      <c r="E10" s="45"/>
      <c r="F10" s="45"/>
      <c r="G10" s="44"/>
      <c r="H10" s="41"/>
    </row>
    <row r="11" spans="1:8" x14ac:dyDescent="0.3">
      <c r="A11" s="25"/>
      <c r="B11" s="43"/>
      <c r="C11" s="46"/>
      <c r="D11" s="45"/>
      <c r="E11" s="45"/>
      <c r="F11" s="45"/>
      <c r="G11" s="44"/>
      <c r="H11" s="41"/>
    </row>
    <row r="12" spans="1:8" ht="15.5" x14ac:dyDescent="0.3">
      <c r="A12" s="25"/>
      <c r="B12" s="43"/>
      <c r="C12" s="42"/>
      <c r="D12" s="42"/>
      <c r="E12" s="42"/>
      <c r="F12" s="42"/>
      <c r="G12" s="42"/>
      <c r="H12" s="41"/>
    </row>
    <row r="13" spans="1:8" ht="15.5" x14ac:dyDescent="0.3">
      <c r="A13" s="25"/>
      <c r="B13" s="43"/>
      <c r="C13" s="42"/>
      <c r="D13" s="42"/>
      <c r="E13" s="42"/>
      <c r="F13" s="42"/>
      <c r="G13" s="42"/>
      <c r="H13" s="41"/>
    </row>
    <row r="14" spans="1:8" ht="15.5" x14ac:dyDescent="0.3">
      <c r="A14" s="25"/>
      <c r="B14" s="43"/>
      <c r="C14" s="42"/>
      <c r="D14" s="42"/>
      <c r="E14" s="42"/>
      <c r="F14" s="42"/>
      <c r="G14" s="42"/>
      <c r="H14" s="41"/>
    </row>
    <row r="15" spans="1:8" ht="15.5" x14ac:dyDescent="0.3">
      <c r="A15" s="25"/>
      <c r="B15" s="43"/>
      <c r="C15" s="42"/>
      <c r="D15" s="42"/>
      <c r="E15" s="42"/>
      <c r="F15" s="42"/>
      <c r="G15" s="42"/>
      <c r="H15" s="41"/>
    </row>
    <row r="16" spans="1:8" ht="16" thickBot="1" x14ac:dyDescent="0.35">
      <c r="A16" s="40"/>
      <c r="B16" s="39"/>
      <c r="C16" s="38"/>
      <c r="D16" s="38"/>
      <c r="E16" s="38"/>
      <c r="F16" s="38"/>
      <c r="G16" s="38"/>
      <c r="H16" s="37"/>
    </row>
    <row r="18" spans="1:8" ht="14.5" thickBot="1" x14ac:dyDescent="0.35"/>
    <row r="19" spans="1:8" ht="27" x14ac:dyDescent="0.3">
      <c r="A19" s="36" t="s">
        <v>35</v>
      </c>
      <c r="B19" s="212" t="s">
        <v>34</v>
      </c>
      <c r="C19" s="212"/>
      <c r="D19" s="212"/>
      <c r="E19" s="212"/>
      <c r="F19" s="212"/>
      <c r="G19" s="35" t="s">
        <v>33</v>
      </c>
      <c r="H19" s="34" t="s">
        <v>32</v>
      </c>
    </row>
    <row r="20" spans="1:8" x14ac:dyDescent="0.3">
      <c r="A20" s="33"/>
      <c r="B20" s="213"/>
      <c r="C20" s="213"/>
      <c r="D20" s="213"/>
      <c r="E20" s="213"/>
      <c r="F20" s="213"/>
      <c r="G20" s="33"/>
      <c r="H20" s="33"/>
    </row>
    <row r="21" spans="1:8" x14ac:dyDescent="0.3">
      <c r="A21" s="33"/>
      <c r="B21" s="213"/>
      <c r="C21" s="213"/>
      <c r="D21" s="213"/>
      <c r="E21" s="213"/>
      <c r="F21" s="213"/>
      <c r="G21" s="33"/>
      <c r="H21" s="33"/>
    </row>
    <row r="22" spans="1:8" x14ac:dyDescent="0.3">
      <c r="A22" s="33"/>
      <c r="B22" s="213"/>
      <c r="C22" s="213"/>
      <c r="D22" s="213"/>
      <c r="E22" s="213"/>
      <c r="F22" s="213"/>
      <c r="G22" s="33"/>
      <c r="H22" s="33"/>
    </row>
    <row r="23" spans="1:8" x14ac:dyDescent="0.3">
      <c r="A23" s="14"/>
      <c r="B23" s="15"/>
      <c r="C23" s="15"/>
      <c r="D23" s="15"/>
      <c r="E23" s="15"/>
      <c r="F23" s="15"/>
      <c r="G23" s="14"/>
      <c r="H23" s="14"/>
    </row>
    <row r="24" spans="1:8" ht="29.5" customHeight="1" x14ac:dyDescent="0.3">
      <c r="A24" s="205" t="s">
        <v>31</v>
      </c>
      <c r="B24" s="206" t="s">
        <v>30</v>
      </c>
      <c r="C24" s="206"/>
      <c r="D24" s="206" t="s">
        <v>29</v>
      </c>
      <c r="E24" s="206"/>
      <c r="F24" s="206"/>
      <c r="G24" s="205" t="s">
        <v>28</v>
      </c>
      <c r="H24" s="205"/>
    </row>
    <row r="25" spans="1:8" ht="27" x14ac:dyDescent="0.3">
      <c r="A25" s="205"/>
      <c r="B25" s="206" t="s">
        <v>27</v>
      </c>
      <c r="C25" s="206"/>
      <c r="D25" s="206" t="s">
        <v>27</v>
      </c>
      <c r="E25" s="206"/>
      <c r="F25" s="32" t="s">
        <v>26</v>
      </c>
      <c r="G25" s="205"/>
      <c r="H25" s="205"/>
    </row>
    <row r="26" spans="1:8" x14ac:dyDescent="0.3">
      <c r="A26" s="30"/>
      <c r="B26" s="214"/>
      <c r="C26" s="214"/>
      <c r="D26" s="214"/>
      <c r="E26" s="214"/>
      <c r="F26" s="31"/>
      <c r="G26" s="204"/>
      <c r="H26" s="204"/>
    </row>
    <row r="27" spans="1:8" x14ac:dyDescent="0.3">
      <c r="A27" s="30"/>
      <c r="B27" s="214"/>
      <c r="C27" s="214"/>
      <c r="D27" s="214"/>
      <c r="E27" s="214"/>
      <c r="F27" s="31"/>
      <c r="G27" s="204"/>
      <c r="H27" s="204"/>
    </row>
    <row r="28" spans="1:8" x14ac:dyDescent="0.3">
      <c r="A28" s="30"/>
      <c r="B28" s="214"/>
      <c r="C28" s="214"/>
      <c r="D28" s="215"/>
      <c r="E28" s="215"/>
      <c r="F28" s="31"/>
      <c r="G28" s="204"/>
      <c r="H28" s="204"/>
    </row>
    <row r="29" spans="1:8" x14ac:dyDescent="0.3">
      <c r="A29" s="30"/>
      <c r="B29" s="214"/>
      <c r="C29" s="214"/>
      <c r="D29" s="215"/>
      <c r="E29" s="215"/>
      <c r="F29" s="31"/>
      <c r="G29" s="204"/>
      <c r="H29" s="204"/>
    </row>
    <row r="30" spans="1:8" x14ac:dyDescent="0.3">
      <c r="A30" s="14"/>
      <c r="B30" s="15"/>
      <c r="C30" s="15"/>
      <c r="D30" s="30" t="s">
        <v>25</v>
      </c>
      <c r="E30" s="30" t="s">
        <v>24</v>
      </c>
      <c r="F30" s="30"/>
      <c r="G30" s="14"/>
      <c r="H30" s="14"/>
    </row>
    <row r="31" spans="1:8" x14ac:dyDescent="0.3">
      <c r="A31" s="14"/>
      <c r="B31" s="15"/>
      <c r="C31" s="15"/>
      <c r="D31" s="15"/>
      <c r="E31" s="15"/>
      <c r="F31" s="15"/>
      <c r="G31" s="14"/>
      <c r="H31" s="14"/>
    </row>
    <row r="32" spans="1:8" x14ac:dyDescent="0.3">
      <c r="A32" s="14"/>
      <c r="B32" s="15"/>
      <c r="C32" s="15"/>
      <c r="D32" s="15"/>
      <c r="E32" s="15"/>
      <c r="F32" s="15"/>
      <c r="G32" s="14"/>
      <c r="H32" s="14"/>
    </row>
    <row r="33" spans="1:8" x14ac:dyDescent="0.3">
      <c r="A33" s="14"/>
      <c r="B33" s="15"/>
      <c r="C33" s="15"/>
      <c r="D33" s="15"/>
      <c r="E33" s="15"/>
      <c r="F33" s="15"/>
      <c r="G33" s="14"/>
      <c r="H33" s="14"/>
    </row>
    <row r="34" spans="1:8" x14ac:dyDescent="0.3">
      <c r="A34" s="14"/>
      <c r="B34" s="15"/>
      <c r="C34" s="15"/>
      <c r="D34" s="15"/>
      <c r="E34" s="15"/>
      <c r="F34" s="15"/>
      <c r="G34" s="14"/>
      <c r="H34" s="14"/>
    </row>
    <row r="35" spans="1:8" x14ac:dyDescent="0.3">
      <c r="A35" s="14"/>
      <c r="B35" s="15"/>
      <c r="C35" s="15"/>
      <c r="D35" s="15"/>
      <c r="E35" s="15"/>
      <c r="F35" s="15"/>
      <c r="G35" s="14"/>
      <c r="H35" s="14"/>
    </row>
    <row r="36" spans="1:8" x14ac:dyDescent="0.3">
      <c r="A36" s="14"/>
      <c r="B36" s="15"/>
      <c r="C36" s="15"/>
      <c r="D36" s="15"/>
      <c r="E36" s="15"/>
      <c r="F36" s="15"/>
      <c r="G36" s="14"/>
      <c r="H36" s="14"/>
    </row>
    <row r="37" spans="1:8" x14ac:dyDescent="0.3">
      <c r="A37" s="14"/>
      <c r="B37" s="15"/>
      <c r="C37" s="15"/>
      <c r="D37" s="15"/>
      <c r="E37" s="15"/>
      <c r="F37" s="15"/>
      <c r="G37" s="14"/>
      <c r="H37" s="14"/>
    </row>
    <row r="38" spans="1:8" x14ac:dyDescent="0.3">
      <c r="A38" s="14"/>
      <c r="B38" s="15"/>
      <c r="C38" s="15"/>
      <c r="D38" s="15"/>
      <c r="E38" s="15"/>
      <c r="F38" s="15"/>
      <c r="G38" s="14"/>
      <c r="H38" s="14"/>
    </row>
    <row r="39" spans="1:8" x14ac:dyDescent="0.3">
      <c r="A39" s="14"/>
      <c r="B39" s="15"/>
      <c r="C39" s="15"/>
      <c r="D39" s="15"/>
      <c r="E39" s="15"/>
      <c r="F39" s="15"/>
      <c r="G39" s="14"/>
      <c r="H39" s="14"/>
    </row>
    <row r="40" spans="1:8" x14ac:dyDescent="0.3">
      <c r="A40" s="14"/>
      <c r="B40" s="15"/>
      <c r="C40" s="15"/>
      <c r="D40" s="15"/>
      <c r="E40" s="15"/>
      <c r="F40" s="15"/>
      <c r="G40" s="14"/>
      <c r="H40" s="14"/>
    </row>
    <row r="41" spans="1:8" x14ac:dyDescent="0.3">
      <c r="A41" s="14"/>
      <c r="B41" s="15"/>
      <c r="C41" s="15"/>
      <c r="D41" s="15"/>
      <c r="E41" s="15"/>
      <c r="F41" s="15"/>
      <c r="G41" s="14"/>
      <c r="H41" s="14"/>
    </row>
    <row r="42" spans="1:8" x14ac:dyDescent="0.3">
      <c r="A42" s="14"/>
      <c r="B42" s="15"/>
      <c r="C42" s="15"/>
      <c r="D42" s="15"/>
      <c r="E42" s="15"/>
      <c r="F42" s="15"/>
      <c r="G42" s="14"/>
      <c r="H42" s="14"/>
    </row>
    <row r="43" spans="1:8" x14ac:dyDescent="0.3">
      <c r="A43" s="14"/>
      <c r="B43" s="15"/>
      <c r="C43" s="15"/>
      <c r="D43" s="15"/>
      <c r="E43" s="15"/>
      <c r="F43" s="15"/>
      <c r="G43" s="14"/>
      <c r="H43" s="14"/>
    </row>
    <row r="44" spans="1:8" x14ac:dyDescent="0.3">
      <c r="A44" s="14"/>
      <c r="B44" s="216"/>
      <c r="C44" s="216"/>
      <c r="D44" s="216"/>
      <c r="E44" s="216"/>
      <c r="F44" s="216"/>
      <c r="G44" s="14"/>
      <c r="H44" s="14"/>
    </row>
  </sheetData>
  <mergeCells count="26">
    <mergeCell ref="B44:F44"/>
    <mergeCell ref="B28:C28"/>
    <mergeCell ref="D28:E28"/>
    <mergeCell ref="B27:C27"/>
    <mergeCell ref="D27:E27"/>
    <mergeCell ref="G27:H27"/>
    <mergeCell ref="G28:H28"/>
    <mergeCell ref="B29:C29"/>
    <mergeCell ref="D29:E29"/>
    <mergeCell ref="G29:H29"/>
    <mergeCell ref="G26:H26"/>
    <mergeCell ref="G24:H25"/>
    <mergeCell ref="B25:C25"/>
    <mergeCell ref="D25:E25"/>
    <mergeCell ref="A1:H2"/>
    <mergeCell ref="A3:H3"/>
    <mergeCell ref="A4:H4"/>
    <mergeCell ref="B19:F19"/>
    <mergeCell ref="B20:F20"/>
    <mergeCell ref="A24:A25"/>
    <mergeCell ref="B24:C24"/>
    <mergeCell ref="D24:F24"/>
    <mergeCell ref="B22:F22"/>
    <mergeCell ref="B21:F21"/>
    <mergeCell ref="B26:C26"/>
    <mergeCell ref="D26:E2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B21" sqref="B21"/>
    </sheetView>
  </sheetViews>
  <sheetFormatPr defaultColWidth="8.75" defaultRowHeight="14" x14ac:dyDescent="0.3"/>
  <cols>
    <col min="1" max="1" width="8.33203125" style="13" customWidth="1"/>
    <col min="2" max="2" width="26.33203125" style="13" customWidth="1"/>
    <col min="3" max="3" width="24.33203125" style="13" customWidth="1"/>
    <col min="4" max="4" width="7.75" style="13" customWidth="1"/>
    <col min="5" max="5" width="7.75" style="13" hidden="1" customWidth="1"/>
    <col min="6" max="6" width="8" style="13" hidden="1" customWidth="1"/>
    <col min="7" max="8" width="8.75" style="13" customWidth="1"/>
    <col min="9" max="9" width="11.33203125" style="13" customWidth="1"/>
    <col min="10" max="10" width="11.5" style="13" customWidth="1"/>
    <col min="11" max="16384" width="8.75" style="13"/>
  </cols>
  <sheetData>
    <row r="1" spans="1:10" ht="14.15" customHeight="1" x14ac:dyDescent="0.3">
      <c r="A1" s="217" t="s">
        <v>44</v>
      </c>
      <c r="B1" s="210"/>
      <c r="C1" s="210"/>
      <c r="D1" s="210"/>
      <c r="E1" s="210"/>
      <c r="F1" s="210"/>
      <c r="G1" s="210"/>
      <c r="H1" s="210"/>
      <c r="I1" s="210"/>
      <c r="J1" s="218"/>
    </row>
    <row r="2" spans="1:10" ht="14.65" customHeight="1" thickBot="1" x14ac:dyDescent="0.35">
      <c r="A2" s="210"/>
      <c r="B2" s="210"/>
      <c r="C2" s="210"/>
      <c r="D2" s="210"/>
      <c r="E2" s="210"/>
      <c r="F2" s="210"/>
      <c r="G2" s="210"/>
      <c r="H2" s="210"/>
      <c r="I2" s="210"/>
      <c r="J2" s="218"/>
    </row>
    <row r="3" spans="1:10" ht="14.15" customHeight="1" x14ac:dyDescent="0.3">
      <c r="A3" s="219" t="s">
        <v>0</v>
      </c>
      <c r="B3" s="219" t="s">
        <v>23</v>
      </c>
      <c r="C3" s="219" t="s">
        <v>22</v>
      </c>
      <c r="D3" s="221" t="s">
        <v>21</v>
      </c>
      <c r="E3" s="222"/>
      <c r="F3" s="222"/>
      <c r="G3" s="221" t="s">
        <v>20</v>
      </c>
      <c r="H3" s="222"/>
      <c r="I3" s="223"/>
      <c r="J3" s="224" t="s">
        <v>19</v>
      </c>
    </row>
    <row r="4" spans="1:10" x14ac:dyDescent="0.3">
      <c r="A4" s="220"/>
      <c r="B4" s="220"/>
      <c r="C4" s="220"/>
      <c r="D4" s="29" t="s">
        <v>18</v>
      </c>
      <c r="E4" s="29" t="s">
        <v>17</v>
      </c>
      <c r="F4" s="29" t="s">
        <v>16</v>
      </c>
      <c r="G4" s="29" t="s">
        <v>15</v>
      </c>
      <c r="H4" s="29" t="s">
        <v>14</v>
      </c>
      <c r="I4" s="29" t="s">
        <v>13</v>
      </c>
      <c r="J4" s="225"/>
    </row>
    <row r="5" spans="1:10" x14ac:dyDescent="0.3">
      <c r="A5" s="25" t="s">
        <v>12</v>
      </c>
      <c r="B5" s="47" t="s">
        <v>502</v>
      </c>
      <c r="C5" s="19"/>
      <c r="D5" s="18">
        <v>24</v>
      </c>
      <c r="E5" s="19"/>
      <c r="F5" s="18"/>
      <c r="G5" s="18">
        <v>20</v>
      </c>
      <c r="H5" s="27">
        <v>4</v>
      </c>
      <c r="I5" s="27">
        <v>0</v>
      </c>
      <c r="J5" s="16">
        <f t="shared" ref="J5:J16" si="0">G5/D5</f>
        <v>0.83333333333333337</v>
      </c>
    </row>
    <row r="6" spans="1:10" x14ac:dyDescent="0.3">
      <c r="A6" s="25" t="s">
        <v>11</v>
      </c>
      <c r="B6" s="21" t="s">
        <v>503</v>
      </c>
      <c r="C6" s="19"/>
      <c r="D6" s="18">
        <v>2</v>
      </c>
      <c r="E6" s="19"/>
      <c r="F6" s="18"/>
      <c r="G6" s="18">
        <v>2</v>
      </c>
      <c r="H6" s="27">
        <v>0</v>
      </c>
      <c r="I6" s="27">
        <v>0</v>
      </c>
      <c r="J6" s="16">
        <f t="shared" si="0"/>
        <v>1</v>
      </c>
    </row>
    <row r="7" spans="1:10" x14ac:dyDescent="0.3">
      <c r="A7" s="25" t="s">
        <v>10</v>
      </c>
      <c r="B7" s="21" t="s">
        <v>504</v>
      </c>
      <c r="C7" s="19"/>
      <c r="D7" s="18">
        <v>36</v>
      </c>
      <c r="E7" s="19"/>
      <c r="F7" s="18"/>
      <c r="G7" s="18">
        <v>20</v>
      </c>
      <c r="H7" s="27">
        <v>0</v>
      </c>
      <c r="I7" s="27">
        <v>0</v>
      </c>
      <c r="J7" s="16">
        <f t="shared" si="0"/>
        <v>0.55555555555555558</v>
      </c>
    </row>
    <row r="8" spans="1:10" x14ac:dyDescent="0.3">
      <c r="A8" s="25" t="s">
        <v>9</v>
      </c>
      <c r="B8" s="47" t="s">
        <v>505</v>
      </c>
      <c r="C8" s="19"/>
      <c r="D8" s="28">
        <v>2</v>
      </c>
      <c r="E8" s="19"/>
      <c r="F8" s="18"/>
      <c r="G8" s="28">
        <v>2</v>
      </c>
      <c r="H8" s="27">
        <v>0</v>
      </c>
      <c r="I8" s="27">
        <v>0</v>
      </c>
      <c r="J8" s="16">
        <f t="shared" si="0"/>
        <v>1</v>
      </c>
    </row>
    <row r="9" spans="1:10" x14ac:dyDescent="0.3">
      <c r="A9" s="25" t="s">
        <v>8</v>
      </c>
      <c r="B9" s="47" t="s">
        <v>334</v>
      </c>
      <c r="C9" s="19"/>
      <c r="D9" s="18">
        <v>107</v>
      </c>
      <c r="E9" s="19"/>
      <c r="F9" s="18"/>
      <c r="G9" s="18">
        <v>99</v>
      </c>
      <c r="H9" s="27">
        <v>8</v>
      </c>
      <c r="I9" s="27">
        <v>0</v>
      </c>
      <c r="J9" s="16">
        <f t="shared" si="0"/>
        <v>0.92523364485981308</v>
      </c>
    </row>
    <row r="10" spans="1:10" x14ac:dyDescent="0.3">
      <c r="A10" s="25" t="s">
        <v>7</v>
      </c>
      <c r="B10" s="47" t="s">
        <v>506</v>
      </c>
      <c r="C10" s="19"/>
      <c r="D10" s="18">
        <v>8</v>
      </c>
      <c r="E10" s="19"/>
      <c r="F10" s="18"/>
      <c r="G10" s="18">
        <v>8</v>
      </c>
      <c r="H10" s="27">
        <v>0</v>
      </c>
      <c r="I10" s="27">
        <v>0</v>
      </c>
      <c r="J10" s="16">
        <f t="shared" si="0"/>
        <v>1</v>
      </c>
    </row>
    <row r="11" spans="1:10" s="22" customFormat="1" x14ac:dyDescent="0.3">
      <c r="A11" s="25" t="s">
        <v>6</v>
      </c>
      <c r="B11" s="21" t="s">
        <v>507</v>
      </c>
      <c r="C11" s="19"/>
      <c r="D11" s="18">
        <v>3</v>
      </c>
      <c r="E11" s="19"/>
      <c r="F11" s="18"/>
      <c r="G11" s="18">
        <v>3</v>
      </c>
      <c r="H11" s="27">
        <v>0</v>
      </c>
      <c r="I11" s="27">
        <v>0</v>
      </c>
      <c r="J11" s="16">
        <f t="shared" si="0"/>
        <v>1</v>
      </c>
    </row>
    <row r="12" spans="1:10" s="22" customFormat="1" x14ac:dyDescent="0.3">
      <c r="A12" s="25" t="s">
        <v>5</v>
      </c>
      <c r="B12" s="47" t="s">
        <v>508</v>
      </c>
      <c r="C12" s="19"/>
      <c r="D12" s="18">
        <v>10</v>
      </c>
      <c r="E12" s="19"/>
      <c r="F12" s="18"/>
      <c r="G12" s="18">
        <v>10</v>
      </c>
      <c r="H12" s="27">
        <v>0</v>
      </c>
      <c r="I12" s="27">
        <v>0</v>
      </c>
      <c r="J12" s="16">
        <f t="shared" si="0"/>
        <v>1</v>
      </c>
    </row>
    <row r="13" spans="1:10" s="26" customFormat="1" x14ac:dyDescent="0.3">
      <c r="A13" s="25" t="s">
        <v>4</v>
      </c>
      <c r="B13" s="21" t="s">
        <v>509</v>
      </c>
      <c r="C13" s="19"/>
      <c r="D13" s="18">
        <v>11</v>
      </c>
      <c r="E13" s="19"/>
      <c r="F13" s="18"/>
      <c r="G13" s="18">
        <v>11</v>
      </c>
      <c r="H13" s="27">
        <v>0</v>
      </c>
      <c r="I13" s="27">
        <v>0</v>
      </c>
      <c r="J13" s="16">
        <f t="shared" si="0"/>
        <v>1</v>
      </c>
    </row>
    <row r="14" spans="1:10" s="22" customFormat="1" x14ac:dyDescent="0.3">
      <c r="A14" s="25" t="s">
        <v>3</v>
      </c>
      <c r="B14" s="47" t="s">
        <v>510</v>
      </c>
      <c r="C14" s="24"/>
      <c r="D14" s="18">
        <v>13</v>
      </c>
      <c r="E14" s="19"/>
      <c r="F14" s="18"/>
      <c r="G14" s="18">
        <v>13</v>
      </c>
      <c r="H14" s="23">
        <v>0</v>
      </c>
      <c r="I14" s="23">
        <v>0</v>
      </c>
      <c r="J14" s="16">
        <f t="shared" si="0"/>
        <v>1</v>
      </c>
    </row>
    <row r="15" spans="1:10" s="22" customFormat="1" hidden="1" x14ac:dyDescent="0.3">
      <c r="A15" s="25" t="s">
        <v>2</v>
      </c>
      <c r="B15" s="21"/>
      <c r="C15" s="24"/>
      <c r="D15" s="18"/>
      <c r="E15" s="19"/>
      <c r="F15" s="18"/>
      <c r="G15" s="18"/>
      <c r="H15" s="23">
        <v>0</v>
      </c>
      <c r="I15" s="23">
        <v>0</v>
      </c>
      <c r="J15" s="16" t="e">
        <f t="shared" si="0"/>
        <v>#DIV/0!</v>
      </c>
    </row>
    <row r="16" spans="1:10" x14ac:dyDescent="0.3">
      <c r="A16" s="48" t="s">
        <v>45</v>
      </c>
      <c r="B16" s="21"/>
      <c r="C16" s="20"/>
      <c r="D16" s="18">
        <f>SUM(D5:D15)</f>
        <v>216</v>
      </c>
      <c r="E16" s="18">
        <f t="shared" ref="E16:G16" si="1">SUM(E5:E15)</f>
        <v>0</v>
      </c>
      <c r="F16" s="18">
        <f t="shared" si="1"/>
        <v>0</v>
      </c>
      <c r="G16" s="18">
        <f t="shared" si="1"/>
        <v>188</v>
      </c>
      <c r="H16" s="17">
        <f>SUM(H5:H15)</f>
        <v>12</v>
      </c>
      <c r="I16" s="17">
        <f>SUM(I5:I15)</f>
        <v>0</v>
      </c>
      <c r="J16" s="16">
        <f t="shared" si="0"/>
        <v>0.87037037037037035</v>
      </c>
    </row>
    <row r="19" spans="2:10" x14ac:dyDescent="0.3">
      <c r="B19" s="14"/>
      <c r="C19" s="14"/>
      <c r="D19" s="14"/>
      <c r="E19" s="14"/>
      <c r="F19" s="15"/>
      <c r="G19" s="15"/>
      <c r="H19" s="15"/>
      <c r="I19" s="15"/>
      <c r="J19" s="15"/>
    </row>
    <row r="20" spans="2:10" x14ac:dyDescent="0.3">
      <c r="B20" s="14"/>
      <c r="C20" s="14"/>
      <c r="D20" s="14"/>
      <c r="E20" s="14"/>
      <c r="F20" s="15"/>
      <c r="G20" s="15"/>
      <c r="H20" s="15"/>
      <c r="I20" s="15"/>
      <c r="J20" s="15"/>
    </row>
    <row r="21" spans="2:10" x14ac:dyDescent="0.3">
      <c r="B21" s="14"/>
      <c r="C21" s="14"/>
      <c r="D21" s="14"/>
      <c r="E21" s="14"/>
      <c r="F21" s="15"/>
      <c r="G21" s="15"/>
      <c r="H21" s="15"/>
      <c r="I21" s="15"/>
      <c r="J21" s="15"/>
    </row>
    <row r="22" spans="2:10" x14ac:dyDescent="0.3">
      <c r="B22" s="14"/>
      <c r="C22" s="14"/>
      <c r="D22" s="14"/>
      <c r="E22" s="14"/>
      <c r="F22" s="15"/>
      <c r="G22" s="15"/>
      <c r="H22" s="15"/>
      <c r="I22" s="15"/>
      <c r="J22" s="15"/>
    </row>
    <row r="23" spans="2:10" x14ac:dyDescent="0.3">
      <c r="B23" s="14"/>
      <c r="C23" s="14"/>
      <c r="D23" s="14"/>
      <c r="E23" s="14"/>
      <c r="F23" s="15"/>
      <c r="G23" s="15"/>
      <c r="H23" s="15"/>
      <c r="I23" s="15"/>
      <c r="J23" s="15"/>
    </row>
    <row r="24" spans="2:10" x14ac:dyDescent="0.3">
      <c r="B24" s="14"/>
      <c r="C24" s="14"/>
      <c r="D24" s="14"/>
      <c r="E24" s="14"/>
      <c r="F24" s="15"/>
      <c r="G24" s="15"/>
      <c r="H24" s="15"/>
      <c r="I24" s="15"/>
      <c r="J24" s="15"/>
    </row>
    <row r="25" spans="2:10" x14ac:dyDescent="0.3">
      <c r="B25" s="14"/>
      <c r="C25" s="14"/>
      <c r="D25" s="14"/>
      <c r="E25" s="14"/>
      <c r="F25" s="15"/>
      <c r="G25" s="15"/>
      <c r="H25" s="15"/>
      <c r="I25" s="15"/>
      <c r="J25" s="15"/>
    </row>
    <row r="26" spans="2:10" x14ac:dyDescent="0.3">
      <c r="B26" s="14"/>
      <c r="C26" s="14"/>
      <c r="D26" s="14"/>
      <c r="E26" s="14"/>
      <c r="F26" s="15"/>
      <c r="G26" s="15"/>
      <c r="H26" s="15"/>
      <c r="I26" s="15"/>
      <c r="J26" s="15"/>
    </row>
    <row r="27" spans="2:10" x14ac:dyDescent="0.3">
      <c r="B27" s="14"/>
      <c r="C27" s="14"/>
      <c r="D27" s="14"/>
      <c r="E27" s="14"/>
      <c r="F27" s="15"/>
      <c r="G27" s="15"/>
      <c r="H27" s="15"/>
      <c r="I27" s="15"/>
      <c r="J27" s="15"/>
    </row>
    <row r="28" spans="2:10" x14ac:dyDescent="0.3">
      <c r="B28" s="14"/>
      <c r="C28" s="14"/>
      <c r="D28" s="14"/>
      <c r="E28" s="14"/>
      <c r="F28" s="15"/>
      <c r="G28" s="15"/>
      <c r="H28" s="15"/>
      <c r="I28" s="15"/>
      <c r="J28" s="15"/>
    </row>
    <row r="29" spans="2:10" x14ac:dyDescent="0.3">
      <c r="B29" s="14"/>
      <c r="C29" s="14"/>
      <c r="D29" s="14"/>
      <c r="E29" s="14"/>
      <c r="F29" s="15"/>
      <c r="G29" s="15"/>
      <c r="H29" s="15"/>
      <c r="I29" s="15"/>
      <c r="J29" s="15"/>
    </row>
    <row r="30" spans="2:10" x14ac:dyDescent="0.3">
      <c r="B30" s="14"/>
      <c r="C30" s="14"/>
      <c r="D30" s="14"/>
      <c r="E30" s="14"/>
      <c r="F30" s="15"/>
      <c r="G30" s="15"/>
      <c r="H30" s="15"/>
      <c r="I30" s="15"/>
      <c r="J30" s="15"/>
    </row>
    <row r="31" spans="2:10" x14ac:dyDescent="0.3">
      <c r="B31" s="14"/>
      <c r="C31" s="14"/>
      <c r="D31" s="14"/>
      <c r="E31" s="14"/>
      <c r="F31" s="15"/>
      <c r="G31" s="15"/>
      <c r="H31" s="15"/>
      <c r="I31" s="15"/>
      <c r="J31" s="15"/>
    </row>
    <row r="32" spans="2:10" x14ac:dyDescent="0.3">
      <c r="B32" s="14"/>
      <c r="C32" s="14"/>
      <c r="D32" s="14"/>
      <c r="E32" s="14"/>
      <c r="F32" s="15"/>
      <c r="G32" s="15"/>
      <c r="H32" s="15"/>
      <c r="I32" s="15"/>
      <c r="J32" s="15"/>
    </row>
    <row r="33" spans="2:10" x14ac:dyDescent="0.3">
      <c r="B33" s="14"/>
      <c r="C33" s="14"/>
      <c r="D33" s="14"/>
      <c r="E33" s="14"/>
      <c r="F33" s="15"/>
      <c r="G33" s="15"/>
      <c r="H33" s="15"/>
      <c r="I33" s="15"/>
      <c r="J33" s="15"/>
    </row>
    <row r="34" spans="2:10" x14ac:dyDescent="0.3">
      <c r="B34" s="14"/>
      <c r="C34" s="14"/>
      <c r="D34" s="14"/>
      <c r="E34" s="14"/>
      <c r="F34" s="216"/>
      <c r="G34" s="216"/>
      <c r="H34" s="216"/>
      <c r="I34" s="216"/>
      <c r="J34" s="216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4" zoomScale="70" zoomScaleNormal="70" workbookViewId="0">
      <selection activeCell="B45" sqref="B45"/>
    </sheetView>
  </sheetViews>
  <sheetFormatPr defaultRowHeight="14" x14ac:dyDescent="0.3"/>
  <cols>
    <col min="2" max="2" width="16.08203125" customWidth="1"/>
    <col min="3" max="3" width="18.08203125" customWidth="1"/>
    <col min="4" max="4" width="12" customWidth="1"/>
    <col min="5" max="5" width="15.1640625" customWidth="1"/>
    <col min="6" max="6" width="23.5" customWidth="1"/>
    <col min="7" max="7" width="14.1640625" customWidth="1"/>
    <col min="8" max="8" width="15" customWidth="1"/>
    <col min="9" max="9" width="21.75" customWidth="1"/>
    <col min="10" max="10" width="25.6640625" customWidth="1"/>
    <col min="11" max="11" width="16" customWidth="1"/>
    <col min="12" max="12" width="10.33203125" customWidth="1"/>
    <col min="13" max="13" width="24.25" customWidth="1"/>
  </cols>
  <sheetData>
    <row r="1" spans="1:14" ht="14" customHeight="1" x14ac:dyDescent="0.3">
      <c r="A1" s="239" t="s">
        <v>49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49"/>
      <c r="N1" s="49"/>
    </row>
    <row r="2" spans="1:14" ht="14" customHeight="1" x14ac:dyDescent="0.3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49"/>
      <c r="N2" s="49"/>
    </row>
    <row r="3" spans="1:14" s="52" customFormat="1" ht="30" customHeight="1" x14ac:dyDescent="0.3">
      <c r="A3" s="240" t="s">
        <v>55</v>
      </c>
      <c r="B3" s="241"/>
      <c r="C3" s="241"/>
      <c r="D3" s="241"/>
      <c r="E3" s="241"/>
      <c r="F3" s="241" t="s">
        <v>56</v>
      </c>
      <c r="G3" s="241"/>
      <c r="H3" s="241"/>
      <c r="I3" s="241"/>
      <c r="J3" s="241"/>
      <c r="K3" s="242"/>
      <c r="L3" s="53"/>
    </row>
    <row r="4" spans="1:14" s="52" customFormat="1" ht="30" customHeight="1" x14ac:dyDescent="0.3">
      <c r="A4" s="226" t="s">
        <v>57</v>
      </c>
      <c r="B4" s="58" t="s">
        <v>98</v>
      </c>
      <c r="C4" s="58" t="s">
        <v>99</v>
      </c>
      <c r="D4" s="59" t="s">
        <v>100</v>
      </c>
      <c r="E4" s="59" t="s">
        <v>101</v>
      </c>
      <c r="F4" s="60" t="s">
        <v>58</v>
      </c>
      <c r="G4" s="60" t="s">
        <v>99</v>
      </c>
      <c r="H4" s="60" t="s">
        <v>98</v>
      </c>
      <c r="I4" s="191" t="s">
        <v>102</v>
      </c>
      <c r="J4" s="61" t="s">
        <v>103</v>
      </c>
      <c r="K4" s="228" t="s">
        <v>59</v>
      </c>
      <c r="L4" s="235" t="s">
        <v>50</v>
      </c>
    </row>
    <row r="5" spans="1:14" s="52" customFormat="1" ht="37.5" customHeight="1" x14ac:dyDescent="0.3">
      <c r="A5" s="226"/>
      <c r="B5" s="61" t="s">
        <v>104</v>
      </c>
      <c r="C5" s="61" t="s">
        <v>60</v>
      </c>
      <c r="D5" s="61" t="s">
        <v>105</v>
      </c>
      <c r="E5" s="61" t="s">
        <v>61</v>
      </c>
      <c r="F5" s="60" t="s">
        <v>62</v>
      </c>
      <c r="G5" s="60" t="s">
        <v>106</v>
      </c>
      <c r="H5" s="60" t="s">
        <v>107</v>
      </c>
      <c r="I5" s="191" t="s">
        <v>108</v>
      </c>
      <c r="J5" s="61" t="s">
        <v>109</v>
      </c>
      <c r="K5" s="228"/>
      <c r="L5" s="236"/>
    </row>
    <row r="6" spans="1:14" s="52" customFormat="1" ht="55.5" customHeight="1" x14ac:dyDescent="0.3">
      <c r="A6" s="54">
        <v>1</v>
      </c>
      <c r="B6" s="59" t="s">
        <v>63</v>
      </c>
      <c r="C6" s="59" t="s">
        <v>63</v>
      </c>
      <c r="D6" s="59" t="s">
        <v>63</v>
      </c>
      <c r="E6" s="59" t="s">
        <v>63</v>
      </c>
      <c r="F6" s="59" t="s">
        <v>48</v>
      </c>
      <c r="G6" s="59" t="s">
        <v>48</v>
      </c>
      <c r="H6" s="59" t="s">
        <v>48</v>
      </c>
      <c r="I6" s="59" t="s">
        <v>562</v>
      </c>
      <c r="J6" s="59" t="s">
        <v>48</v>
      </c>
      <c r="K6" s="59" t="s">
        <v>120</v>
      </c>
      <c r="L6" s="1" t="s">
        <v>561</v>
      </c>
    </row>
    <row r="7" spans="1:14" s="52" customFormat="1" ht="55.5" customHeight="1" x14ac:dyDescent="0.3">
      <c r="A7" s="54">
        <v>2</v>
      </c>
      <c r="B7" s="59" t="s">
        <v>63</v>
      </c>
      <c r="C7" s="59" t="s">
        <v>63</v>
      </c>
      <c r="D7" s="59" t="s">
        <v>63</v>
      </c>
      <c r="E7" s="59" t="s">
        <v>110</v>
      </c>
      <c r="F7" s="62" t="s">
        <v>111</v>
      </c>
      <c r="G7" s="59" t="s">
        <v>48</v>
      </c>
      <c r="H7" s="59" t="s">
        <v>48</v>
      </c>
      <c r="I7" s="59" t="s">
        <v>563</v>
      </c>
      <c r="J7" s="59" t="s">
        <v>65</v>
      </c>
      <c r="K7" s="59" t="s">
        <v>52</v>
      </c>
      <c r="L7" s="1" t="s">
        <v>561</v>
      </c>
    </row>
    <row r="8" spans="1:14" s="52" customFormat="1" ht="55.5" customHeight="1" x14ac:dyDescent="0.3">
      <c r="A8" s="54">
        <v>3</v>
      </c>
      <c r="B8" s="59" t="s">
        <v>63</v>
      </c>
      <c r="C8" s="59" t="s">
        <v>63</v>
      </c>
      <c r="D8" s="59" t="s">
        <v>64</v>
      </c>
      <c r="E8" s="59" t="s">
        <v>63</v>
      </c>
      <c r="F8" s="63" t="s">
        <v>112</v>
      </c>
      <c r="G8" s="59" t="s">
        <v>48</v>
      </c>
      <c r="H8" s="59" t="s">
        <v>48</v>
      </c>
      <c r="I8" s="59" t="s">
        <v>48</v>
      </c>
      <c r="J8" s="59" t="s">
        <v>113</v>
      </c>
      <c r="K8" s="59" t="s">
        <v>52</v>
      </c>
      <c r="L8" s="1" t="s">
        <v>561</v>
      </c>
    </row>
    <row r="9" spans="1:14" s="52" customFormat="1" ht="55.5" customHeight="1" x14ac:dyDescent="0.3">
      <c r="A9" s="54">
        <v>4</v>
      </c>
      <c r="B9" s="59" t="s">
        <v>63</v>
      </c>
      <c r="C9" s="59" t="s">
        <v>63</v>
      </c>
      <c r="D9" s="59" t="s">
        <v>64</v>
      </c>
      <c r="E9" s="59" t="s">
        <v>53</v>
      </c>
      <c r="F9" s="63" t="s">
        <v>112</v>
      </c>
      <c r="G9" s="59" t="s">
        <v>48</v>
      </c>
      <c r="H9" s="59" t="s">
        <v>48</v>
      </c>
      <c r="I9" s="59" t="s">
        <v>48</v>
      </c>
      <c r="J9" s="59" t="s">
        <v>113</v>
      </c>
      <c r="K9" s="59" t="s">
        <v>121</v>
      </c>
      <c r="L9" s="1" t="s">
        <v>561</v>
      </c>
    </row>
    <row r="10" spans="1:14" s="52" customFormat="1" ht="55.5" customHeight="1" x14ac:dyDescent="0.3">
      <c r="A10" s="54">
        <v>5</v>
      </c>
      <c r="B10" s="59" t="s">
        <v>63</v>
      </c>
      <c r="C10" s="58" t="s">
        <v>66</v>
      </c>
      <c r="D10" s="59" t="s">
        <v>114</v>
      </c>
      <c r="E10" s="59" t="s">
        <v>63</v>
      </c>
      <c r="F10" s="60" t="s">
        <v>48</v>
      </c>
      <c r="G10" s="59" t="s">
        <v>67</v>
      </c>
      <c r="H10" s="59" t="s">
        <v>48</v>
      </c>
      <c r="I10" s="59" t="s">
        <v>562</v>
      </c>
      <c r="J10" s="59" t="s">
        <v>48</v>
      </c>
      <c r="K10" s="59" t="s">
        <v>120</v>
      </c>
      <c r="L10" s="1" t="s">
        <v>561</v>
      </c>
      <c r="M10" s="56" t="s">
        <v>570</v>
      </c>
    </row>
    <row r="11" spans="1:14" s="51" customFormat="1" ht="55.5" customHeight="1" x14ac:dyDescent="0.3">
      <c r="A11" s="54">
        <v>6</v>
      </c>
      <c r="B11" s="59" t="s">
        <v>63</v>
      </c>
      <c r="C11" s="58" t="s">
        <v>68</v>
      </c>
      <c r="D11" s="59" t="s">
        <v>51</v>
      </c>
      <c r="E11" s="59" t="s">
        <v>63</v>
      </c>
      <c r="F11" s="60" t="s">
        <v>48</v>
      </c>
      <c r="G11" s="59" t="s">
        <v>69</v>
      </c>
      <c r="H11" s="59" t="s">
        <v>48</v>
      </c>
      <c r="I11" s="59" t="s">
        <v>562</v>
      </c>
      <c r="J11" s="59" t="s">
        <v>48</v>
      </c>
      <c r="K11" s="59" t="s">
        <v>52</v>
      </c>
      <c r="L11" s="1" t="s">
        <v>561</v>
      </c>
      <c r="M11" s="55" t="s">
        <v>569</v>
      </c>
    </row>
    <row r="12" spans="1:14" s="51" customFormat="1" ht="45.75" customHeight="1" x14ac:dyDescent="0.3">
      <c r="A12" s="54">
        <v>7</v>
      </c>
      <c r="B12" s="59" t="s">
        <v>63</v>
      </c>
      <c r="C12" s="58" t="s">
        <v>66</v>
      </c>
      <c r="D12" s="59" t="s">
        <v>63</v>
      </c>
      <c r="E12" s="59" t="s">
        <v>110</v>
      </c>
      <c r="F12" s="62" t="s">
        <v>91</v>
      </c>
      <c r="G12" s="59" t="s">
        <v>67</v>
      </c>
      <c r="H12" s="59" t="s">
        <v>48</v>
      </c>
      <c r="I12" s="59" t="s">
        <v>563</v>
      </c>
      <c r="J12" s="59" t="s">
        <v>113</v>
      </c>
      <c r="K12" s="59" t="s">
        <v>52</v>
      </c>
      <c r="L12" s="1" t="s">
        <v>561</v>
      </c>
    </row>
    <row r="13" spans="1:14" s="51" customFormat="1" ht="45.75" customHeight="1" x14ac:dyDescent="0.3">
      <c r="A13" s="54">
        <v>8</v>
      </c>
      <c r="B13" s="59" t="s">
        <v>63</v>
      </c>
      <c r="C13" s="58" t="s">
        <v>68</v>
      </c>
      <c r="D13" s="59" t="s">
        <v>63</v>
      </c>
      <c r="E13" s="59" t="s">
        <v>53</v>
      </c>
      <c r="F13" s="62" t="s">
        <v>111</v>
      </c>
      <c r="G13" s="59" t="s">
        <v>69</v>
      </c>
      <c r="H13" s="59" t="s">
        <v>48</v>
      </c>
      <c r="I13" s="59" t="s">
        <v>563</v>
      </c>
      <c r="J13" s="59" t="s">
        <v>65</v>
      </c>
      <c r="K13" s="59" t="s">
        <v>121</v>
      </c>
      <c r="L13" s="1" t="s">
        <v>561</v>
      </c>
    </row>
    <row r="14" spans="1:14" s="51" customFormat="1" ht="28" x14ac:dyDescent="0.3">
      <c r="A14" s="54">
        <v>9</v>
      </c>
      <c r="B14" s="59" t="s">
        <v>63</v>
      </c>
      <c r="C14" s="58" t="s">
        <v>66</v>
      </c>
      <c r="D14" s="59" t="s">
        <v>110</v>
      </c>
      <c r="E14" s="59" t="s">
        <v>63</v>
      </c>
      <c r="F14" s="63" t="s">
        <v>112</v>
      </c>
      <c r="G14" s="59" t="s">
        <v>67</v>
      </c>
      <c r="H14" s="59" t="s">
        <v>48</v>
      </c>
      <c r="I14" s="59" t="s">
        <v>48</v>
      </c>
      <c r="J14" s="59" t="s">
        <v>113</v>
      </c>
      <c r="K14" s="59" t="s">
        <v>120</v>
      </c>
      <c r="L14" s="1" t="s">
        <v>561</v>
      </c>
    </row>
    <row r="15" spans="1:14" s="51" customFormat="1" ht="28" x14ac:dyDescent="0.3">
      <c r="A15" s="54">
        <v>10</v>
      </c>
      <c r="B15" s="59" t="s">
        <v>63</v>
      </c>
      <c r="C15" s="58" t="s">
        <v>68</v>
      </c>
      <c r="D15" s="59" t="s">
        <v>110</v>
      </c>
      <c r="E15" s="59" t="s">
        <v>63</v>
      </c>
      <c r="F15" s="63" t="s">
        <v>112</v>
      </c>
      <c r="G15" s="59" t="s">
        <v>69</v>
      </c>
      <c r="H15" s="59" t="s">
        <v>48</v>
      </c>
      <c r="I15" s="59" t="s">
        <v>48</v>
      </c>
      <c r="J15" s="59" t="s">
        <v>65</v>
      </c>
      <c r="K15" s="59" t="s">
        <v>120</v>
      </c>
      <c r="L15" s="1" t="s">
        <v>561</v>
      </c>
    </row>
    <row r="16" spans="1:14" s="51" customFormat="1" ht="28" x14ac:dyDescent="0.3">
      <c r="A16" s="54">
        <v>11</v>
      </c>
      <c r="B16" s="59" t="s">
        <v>63</v>
      </c>
      <c r="C16" s="58" t="s">
        <v>66</v>
      </c>
      <c r="D16" s="59" t="s">
        <v>110</v>
      </c>
      <c r="E16" s="59" t="s">
        <v>110</v>
      </c>
      <c r="F16" s="63" t="s">
        <v>112</v>
      </c>
      <c r="G16" s="59" t="s">
        <v>115</v>
      </c>
      <c r="H16" s="59" t="s">
        <v>48</v>
      </c>
      <c r="I16" s="59" t="s">
        <v>48</v>
      </c>
      <c r="J16" s="59" t="s">
        <v>113</v>
      </c>
      <c r="K16" s="59" t="s">
        <v>52</v>
      </c>
      <c r="L16" s="1" t="s">
        <v>561</v>
      </c>
    </row>
    <row r="17" spans="1:13" s="51" customFormat="1" ht="28" x14ac:dyDescent="0.3">
      <c r="A17" s="54">
        <v>12</v>
      </c>
      <c r="B17" s="59" t="s">
        <v>63</v>
      </c>
      <c r="C17" s="58" t="s">
        <v>68</v>
      </c>
      <c r="D17" s="59" t="s">
        <v>53</v>
      </c>
      <c r="E17" s="59" t="s">
        <v>110</v>
      </c>
      <c r="F17" s="63" t="s">
        <v>92</v>
      </c>
      <c r="G17" s="59" t="s">
        <v>69</v>
      </c>
      <c r="H17" s="59" t="s">
        <v>48</v>
      </c>
      <c r="I17" s="59" t="s">
        <v>48</v>
      </c>
      <c r="J17" s="59" t="s">
        <v>113</v>
      </c>
      <c r="K17" s="59" t="s">
        <v>52</v>
      </c>
      <c r="L17" s="1" t="s">
        <v>561</v>
      </c>
    </row>
    <row r="18" spans="1:13" s="51" customFormat="1" ht="28" x14ac:dyDescent="0.3">
      <c r="A18" s="226">
        <v>13</v>
      </c>
      <c r="B18" s="58" t="s">
        <v>70</v>
      </c>
      <c r="C18" s="227" t="s">
        <v>114</v>
      </c>
      <c r="D18" s="227" t="s">
        <v>114</v>
      </c>
      <c r="E18" s="227" t="s">
        <v>51</v>
      </c>
      <c r="F18" s="228" t="s">
        <v>48</v>
      </c>
      <c r="G18" s="228" t="s">
        <v>54</v>
      </c>
      <c r="H18" s="59" t="s">
        <v>122</v>
      </c>
      <c r="I18" s="238" t="s">
        <v>562</v>
      </c>
      <c r="J18" s="227" t="s">
        <v>54</v>
      </c>
      <c r="K18" s="59" t="s">
        <v>63</v>
      </c>
      <c r="L18" s="1" t="s">
        <v>564</v>
      </c>
      <c r="M18" s="51" t="s">
        <v>565</v>
      </c>
    </row>
    <row r="19" spans="1:13" s="51" customFormat="1" ht="29.25" customHeight="1" x14ac:dyDescent="0.3">
      <c r="A19" s="226"/>
      <c r="B19" s="58" t="s">
        <v>116</v>
      </c>
      <c r="C19" s="227"/>
      <c r="D19" s="227"/>
      <c r="E19" s="227"/>
      <c r="F19" s="228"/>
      <c r="G19" s="228"/>
      <c r="H19" s="59" t="s">
        <v>48</v>
      </c>
      <c r="I19" s="238"/>
      <c r="J19" s="227"/>
      <c r="K19" s="59" t="s">
        <v>52</v>
      </c>
      <c r="L19" s="1" t="s">
        <v>564</v>
      </c>
      <c r="M19" s="51" t="s">
        <v>565</v>
      </c>
    </row>
    <row r="20" spans="1:13" s="51" customFormat="1" ht="28" x14ac:dyDescent="0.3">
      <c r="A20" s="226">
        <v>14</v>
      </c>
      <c r="B20" s="58" t="s">
        <v>117</v>
      </c>
      <c r="C20" s="227" t="s">
        <v>114</v>
      </c>
      <c r="D20" s="227" t="s">
        <v>114</v>
      </c>
      <c r="E20" s="227" t="s">
        <v>64</v>
      </c>
      <c r="F20" s="228" t="s">
        <v>72</v>
      </c>
      <c r="G20" s="228" t="s">
        <v>118</v>
      </c>
      <c r="H20" s="59" t="s">
        <v>122</v>
      </c>
      <c r="I20" s="238" t="s">
        <v>563</v>
      </c>
      <c r="J20" s="227" t="s">
        <v>73</v>
      </c>
      <c r="K20" s="59" t="s">
        <v>63</v>
      </c>
      <c r="L20" s="1" t="s">
        <v>564</v>
      </c>
      <c r="M20" s="51" t="s">
        <v>566</v>
      </c>
    </row>
    <row r="21" spans="1:13" s="51" customFormat="1" ht="29.25" customHeight="1" x14ac:dyDescent="0.3">
      <c r="A21" s="226"/>
      <c r="B21" s="58" t="s">
        <v>116</v>
      </c>
      <c r="C21" s="227"/>
      <c r="D21" s="227"/>
      <c r="E21" s="227"/>
      <c r="F21" s="228"/>
      <c r="G21" s="228"/>
      <c r="H21" s="59" t="s">
        <v>48</v>
      </c>
      <c r="I21" s="238"/>
      <c r="J21" s="227"/>
      <c r="K21" s="59" t="s">
        <v>52</v>
      </c>
      <c r="L21" s="1" t="s">
        <v>564</v>
      </c>
      <c r="M21" s="51" t="s">
        <v>566</v>
      </c>
    </row>
    <row r="22" spans="1:13" s="51" customFormat="1" ht="28" x14ac:dyDescent="0.3">
      <c r="A22" s="226">
        <v>15</v>
      </c>
      <c r="B22" s="58" t="s">
        <v>117</v>
      </c>
      <c r="C22" s="227" t="s">
        <v>114</v>
      </c>
      <c r="D22" s="227" t="s">
        <v>64</v>
      </c>
      <c r="E22" s="227" t="s">
        <v>94</v>
      </c>
      <c r="F22" s="229" t="s">
        <v>96</v>
      </c>
      <c r="G22" s="228" t="s">
        <v>93</v>
      </c>
      <c r="H22" s="59" t="s">
        <v>74</v>
      </c>
      <c r="I22" s="238" t="s">
        <v>48</v>
      </c>
      <c r="J22" s="227" t="s">
        <v>73</v>
      </c>
      <c r="K22" s="59" t="s">
        <v>63</v>
      </c>
      <c r="L22" s="1" t="s">
        <v>564</v>
      </c>
      <c r="M22" s="51" t="s">
        <v>567</v>
      </c>
    </row>
    <row r="23" spans="1:13" s="51" customFormat="1" ht="29.25" customHeight="1" x14ac:dyDescent="0.3">
      <c r="A23" s="226"/>
      <c r="B23" s="58" t="s">
        <v>116</v>
      </c>
      <c r="C23" s="227"/>
      <c r="D23" s="227"/>
      <c r="E23" s="227"/>
      <c r="F23" s="230"/>
      <c r="G23" s="228"/>
      <c r="H23" s="59" t="s">
        <v>48</v>
      </c>
      <c r="I23" s="238"/>
      <c r="J23" s="227"/>
      <c r="K23" s="59" t="s">
        <v>120</v>
      </c>
      <c r="L23" s="1" t="s">
        <v>564</v>
      </c>
      <c r="M23" s="51" t="s">
        <v>567</v>
      </c>
    </row>
    <row r="24" spans="1:13" s="51" customFormat="1" ht="28" x14ac:dyDescent="0.3">
      <c r="A24" s="226">
        <v>16</v>
      </c>
      <c r="B24" s="58" t="s">
        <v>95</v>
      </c>
      <c r="C24" s="227" t="s">
        <v>114</v>
      </c>
      <c r="D24" s="227" t="s">
        <v>64</v>
      </c>
      <c r="E24" s="227" t="s">
        <v>64</v>
      </c>
      <c r="F24" s="229" t="s">
        <v>112</v>
      </c>
      <c r="G24" s="228" t="s">
        <v>118</v>
      </c>
      <c r="H24" s="59" t="s">
        <v>74</v>
      </c>
      <c r="I24" s="237" t="s">
        <v>48</v>
      </c>
      <c r="J24" s="227" t="s">
        <v>73</v>
      </c>
      <c r="K24" s="59" t="s">
        <v>63</v>
      </c>
      <c r="L24" s="1" t="s">
        <v>564</v>
      </c>
      <c r="M24" s="51" t="s">
        <v>568</v>
      </c>
    </row>
    <row r="25" spans="1:13" s="51" customFormat="1" ht="29.25" customHeight="1" x14ac:dyDescent="0.3">
      <c r="A25" s="226"/>
      <c r="B25" s="58" t="s">
        <v>116</v>
      </c>
      <c r="C25" s="227"/>
      <c r="D25" s="227"/>
      <c r="E25" s="227"/>
      <c r="F25" s="230"/>
      <c r="G25" s="228"/>
      <c r="H25" s="59" t="s">
        <v>48</v>
      </c>
      <c r="I25" s="237"/>
      <c r="J25" s="227"/>
      <c r="K25" s="59" t="s">
        <v>119</v>
      </c>
      <c r="L25" s="1" t="s">
        <v>564</v>
      </c>
      <c r="M25" s="51" t="s">
        <v>568</v>
      </c>
    </row>
    <row r="26" spans="1:13" s="51" customFormat="1" ht="28" x14ac:dyDescent="0.3">
      <c r="A26" s="226">
        <v>17</v>
      </c>
      <c r="B26" s="58" t="s">
        <v>95</v>
      </c>
      <c r="C26" s="227" t="s">
        <v>66</v>
      </c>
      <c r="D26" s="227" t="s">
        <v>114</v>
      </c>
      <c r="E26" s="227" t="s">
        <v>114</v>
      </c>
      <c r="F26" s="228" t="s">
        <v>48</v>
      </c>
      <c r="G26" s="231" t="s">
        <v>48</v>
      </c>
      <c r="H26" s="59" t="s">
        <v>74</v>
      </c>
      <c r="I26" s="227" t="s">
        <v>562</v>
      </c>
      <c r="J26" s="227" t="s">
        <v>54</v>
      </c>
      <c r="K26" s="59" t="s">
        <v>63</v>
      </c>
      <c r="L26" s="1" t="s">
        <v>561</v>
      </c>
    </row>
    <row r="27" spans="1:13" s="51" customFormat="1" ht="29.25" customHeight="1" x14ac:dyDescent="0.3">
      <c r="A27" s="226"/>
      <c r="B27" s="58" t="s">
        <v>116</v>
      </c>
      <c r="C27" s="227"/>
      <c r="D27" s="227"/>
      <c r="E27" s="227"/>
      <c r="F27" s="228"/>
      <c r="G27" s="232"/>
      <c r="H27" s="59" t="s">
        <v>48</v>
      </c>
      <c r="I27" s="227"/>
      <c r="J27" s="227"/>
      <c r="K27" s="59" t="s">
        <v>120</v>
      </c>
      <c r="L27" s="1" t="s">
        <v>561</v>
      </c>
    </row>
    <row r="28" spans="1:13" s="51" customFormat="1" ht="28" x14ac:dyDescent="0.3">
      <c r="A28" s="226">
        <v>18</v>
      </c>
      <c r="B28" s="58" t="s">
        <v>117</v>
      </c>
      <c r="C28" s="227" t="s">
        <v>68</v>
      </c>
      <c r="D28" s="227" t="s">
        <v>114</v>
      </c>
      <c r="E28" s="227" t="s">
        <v>51</v>
      </c>
      <c r="F28" s="228" t="s">
        <v>48</v>
      </c>
      <c r="G28" s="231" t="s">
        <v>48</v>
      </c>
      <c r="H28" s="59" t="s">
        <v>122</v>
      </c>
      <c r="I28" s="227" t="s">
        <v>562</v>
      </c>
      <c r="J28" s="227" t="s">
        <v>118</v>
      </c>
      <c r="K28" s="59" t="s">
        <v>63</v>
      </c>
      <c r="L28" s="1" t="s">
        <v>561</v>
      </c>
    </row>
    <row r="29" spans="1:13" s="51" customFormat="1" ht="29.25" customHeight="1" x14ac:dyDescent="0.3">
      <c r="A29" s="226"/>
      <c r="B29" s="58" t="s">
        <v>116</v>
      </c>
      <c r="C29" s="227"/>
      <c r="D29" s="227"/>
      <c r="E29" s="227"/>
      <c r="F29" s="228"/>
      <c r="G29" s="232"/>
      <c r="H29" s="59" t="s">
        <v>48</v>
      </c>
      <c r="I29" s="227"/>
      <c r="J29" s="227"/>
      <c r="K29" s="59" t="s">
        <v>52</v>
      </c>
      <c r="L29" s="1" t="s">
        <v>561</v>
      </c>
    </row>
    <row r="30" spans="1:13" s="51" customFormat="1" ht="28" x14ac:dyDescent="0.3">
      <c r="A30" s="226">
        <v>19</v>
      </c>
      <c r="B30" s="58" t="s">
        <v>97</v>
      </c>
      <c r="C30" s="227" t="s">
        <v>66</v>
      </c>
      <c r="D30" s="227" t="s">
        <v>64</v>
      </c>
      <c r="E30" s="227" t="s">
        <v>64</v>
      </c>
      <c r="F30" s="229" t="s">
        <v>112</v>
      </c>
      <c r="G30" s="228" t="s">
        <v>54</v>
      </c>
      <c r="H30" s="59" t="s">
        <v>122</v>
      </c>
      <c r="I30" s="228" t="s">
        <v>48</v>
      </c>
      <c r="J30" s="227" t="s">
        <v>73</v>
      </c>
      <c r="K30" s="59" t="s">
        <v>63</v>
      </c>
      <c r="L30" s="1" t="s">
        <v>561</v>
      </c>
    </row>
    <row r="31" spans="1:13" s="51" customFormat="1" ht="29.25" customHeight="1" x14ac:dyDescent="0.3">
      <c r="A31" s="226"/>
      <c r="B31" s="58" t="s">
        <v>71</v>
      </c>
      <c r="C31" s="227"/>
      <c r="D31" s="227"/>
      <c r="E31" s="227"/>
      <c r="F31" s="230"/>
      <c r="G31" s="228"/>
      <c r="H31" s="59" t="s">
        <v>48</v>
      </c>
      <c r="I31" s="228"/>
      <c r="J31" s="227"/>
      <c r="K31" s="59" t="s">
        <v>52</v>
      </c>
      <c r="L31" s="1" t="s">
        <v>561</v>
      </c>
    </row>
    <row r="32" spans="1:13" s="51" customFormat="1" ht="28" x14ac:dyDescent="0.3">
      <c r="A32" s="226">
        <v>20</v>
      </c>
      <c r="B32" s="58" t="s">
        <v>70</v>
      </c>
      <c r="C32" s="227" t="s">
        <v>68</v>
      </c>
      <c r="D32" s="227" t="s">
        <v>53</v>
      </c>
      <c r="E32" s="227" t="s">
        <v>64</v>
      </c>
      <c r="F32" s="228" t="s">
        <v>92</v>
      </c>
      <c r="G32" s="231" t="s">
        <v>118</v>
      </c>
      <c r="H32" s="59" t="s">
        <v>74</v>
      </c>
      <c r="I32" s="227" t="s">
        <v>48</v>
      </c>
      <c r="J32" s="227" t="s">
        <v>73</v>
      </c>
      <c r="K32" s="59" t="s">
        <v>63</v>
      </c>
      <c r="L32" s="1" t="s">
        <v>561</v>
      </c>
    </row>
    <row r="33" spans="1:12" s="51" customFormat="1" ht="29.25" customHeight="1" x14ac:dyDescent="0.3">
      <c r="A33" s="226"/>
      <c r="B33" s="58" t="s">
        <v>71</v>
      </c>
      <c r="C33" s="227"/>
      <c r="D33" s="227"/>
      <c r="E33" s="227"/>
      <c r="F33" s="228"/>
      <c r="G33" s="232"/>
      <c r="H33" s="59" t="s">
        <v>48</v>
      </c>
      <c r="I33" s="227"/>
      <c r="J33" s="227"/>
      <c r="K33" s="59" t="s">
        <v>52</v>
      </c>
      <c r="L33" s="1" t="s">
        <v>561</v>
      </c>
    </row>
    <row r="34" spans="1:12" s="51" customFormat="1" ht="28" x14ac:dyDescent="0.3">
      <c r="A34" s="226">
        <v>21</v>
      </c>
      <c r="B34" s="58" t="s">
        <v>95</v>
      </c>
      <c r="C34" s="227" t="s">
        <v>68</v>
      </c>
      <c r="D34" s="227" t="s">
        <v>114</v>
      </c>
      <c r="E34" s="227" t="s">
        <v>64</v>
      </c>
      <c r="F34" s="228" t="s">
        <v>72</v>
      </c>
      <c r="G34" s="231" t="s">
        <v>48</v>
      </c>
      <c r="H34" s="59" t="s">
        <v>74</v>
      </c>
      <c r="I34" s="233" t="s">
        <v>563</v>
      </c>
      <c r="J34" s="227" t="s">
        <v>73</v>
      </c>
      <c r="K34" s="59" t="s">
        <v>63</v>
      </c>
      <c r="L34" s="1" t="s">
        <v>561</v>
      </c>
    </row>
    <row r="35" spans="1:12" s="51" customFormat="1" ht="29.25" customHeight="1" x14ac:dyDescent="0.3">
      <c r="A35" s="226"/>
      <c r="B35" s="58" t="s">
        <v>116</v>
      </c>
      <c r="C35" s="227"/>
      <c r="D35" s="227"/>
      <c r="E35" s="227"/>
      <c r="F35" s="228"/>
      <c r="G35" s="232"/>
      <c r="H35" s="59" t="s">
        <v>48</v>
      </c>
      <c r="I35" s="234"/>
      <c r="J35" s="227"/>
      <c r="K35" s="59" t="s">
        <v>120</v>
      </c>
      <c r="L35" s="1" t="s">
        <v>561</v>
      </c>
    </row>
    <row r="36" spans="1:12" s="51" customFormat="1" ht="28" x14ac:dyDescent="0.3">
      <c r="A36" s="226">
        <v>22</v>
      </c>
      <c r="B36" s="58" t="s">
        <v>117</v>
      </c>
      <c r="C36" s="227" t="s">
        <v>68</v>
      </c>
      <c r="D36" s="227" t="s">
        <v>64</v>
      </c>
      <c r="E36" s="227" t="s">
        <v>94</v>
      </c>
      <c r="F36" s="229" t="s">
        <v>96</v>
      </c>
      <c r="G36" s="231" t="s">
        <v>48</v>
      </c>
      <c r="H36" s="59" t="s">
        <v>122</v>
      </c>
      <c r="I36" s="231" t="s">
        <v>48</v>
      </c>
      <c r="J36" s="227" t="s">
        <v>73</v>
      </c>
      <c r="K36" s="59" t="s">
        <v>63</v>
      </c>
      <c r="L36" s="1" t="s">
        <v>561</v>
      </c>
    </row>
    <row r="37" spans="1:12" s="51" customFormat="1" ht="29.25" customHeight="1" x14ac:dyDescent="0.3">
      <c r="A37" s="226"/>
      <c r="B37" s="58" t="s">
        <v>116</v>
      </c>
      <c r="C37" s="227"/>
      <c r="D37" s="227"/>
      <c r="E37" s="227"/>
      <c r="F37" s="230"/>
      <c r="G37" s="232"/>
      <c r="H37" s="59" t="s">
        <v>48</v>
      </c>
      <c r="I37" s="232"/>
      <c r="J37" s="227"/>
      <c r="K37" s="59" t="s">
        <v>52</v>
      </c>
      <c r="L37" s="1" t="s">
        <v>561</v>
      </c>
    </row>
    <row r="38" spans="1:12" s="51" customFormat="1" ht="28" x14ac:dyDescent="0.3">
      <c r="A38" s="226">
        <v>23</v>
      </c>
      <c r="B38" s="58" t="s">
        <v>97</v>
      </c>
      <c r="C38" s="227" t="s">
        <v>66</v>
      </c>
      <c r="D38" s="227" t="s">
        <v>114</v>
      </c>
      <c r="E38" s="227" t="s">
        <v>64</v>
      </c>
      <c r="F38" s="228" t="s">
        <v>72</v>
      </c>
      <c r="G38" s="228" t="s">
        <v>54</v>
      </c>
      <c r="H38" s="59" t="s">
        <v>122</v>
      </c>
      <c r="I38" s="227" t="s">
        <v>563</v>
      </c>
      <c r="J38" s="227" t="s">
        <v>73</v>
      </c>
      <c r="K38" s="59" t="s">
        <v>63</v>
      </c>
      <c r="L38" s="1" t="s">
        <v>561</v>
      </c>
    </row>
    <row r="39" spans="1:12" s="51" customFormat="1" ht="29.25" customHeight="1" x14ac:dyDescent="0.3">
      <c r="A39" s="226"/>
      <c r="B39" s="58" t="s">
        <v>71</v>
      </c>
      <c r="C39" s="227"/>
      <c r="D39" s="227"/>
      <c r="E39" s="227"/>
      <c r="F39" s="228"/>
      <c r="G39" s="228"/>
      <c r="H39" s="59" t="s">
        <v>48</v>
      </c>
      <c r="I39" s="227"/>
      <c r="J39" s="227"/>
      <c r="K39" s="59" t="s">
        <v>52</v>
      </c>
      <c r="L39" s="1" t="s">
        <v>561</v>
      </c>
    </row>
    <row r="40" spans="1:12" s="51" customFormat="1" ht="28" x14ac:dyDescent="0.3">
      <c r="A40" s="226">
        <v>24</v>
      </c>
      <c r="B40" s="58" t="s">
        <v>70</v>
      </c>
      <c r="C40" s="227" t="s">
        <v>66</v>
      </c>
      <c r="D40" s="227" t="s">
        <v>53</v>
      </c>
      <c r="E40" s="227" t="s">
        <v>94</v>
      </c>
      <c r="F40" s="228" t="s">
        <v>96</v>
      </c>
      <c r="G40" s="228" t="s">
        <v>54</v>
      </c>
      <c r="H40" s="59" t="s">
        <v>74</v>
      </c>
      <c r="I40" s="227" t="s">
        <v>48</v>
      </c>
      <c r="J40" s="227" t="s">
        <v>73</v>
      </c>
      <c r="K40" s="59" t="s">
        <v>63</v>
      </c>
      <c r="L40" s="1" t="s">
        <v>561</v>
      </c>
    </row>
    <row r="41" spans="1:12" s="51" customFormat="1" ht="29.25" customHeight="1" x14ac:dyDescent="0.3">
      <c r="A41" s="226"/>
      <c r="B41" s="58" t="s">
        <v>71</v>
      </c>
      <c r="C41" s="227"/>
      <c r="D41" s="227"/>
      <c r="E41" s="227"/>
      <c r="F41" s="228"/>
      <c r="G41" s="228"/>
      <c r="H41" s="59" t="s">
        <v>48</v>
      </c>
      <c r="I41" s="227"/>
      <c r="J41" s="227"/>
      <c r="K41" s="59" t="s">
        <v>52</v>
      </c>
      <c r="L41" s="1" t="s">
        <v>561</v>
      </c>
    </row>
    <row r="43" spans="1:12" x14ac:dyDescent="0.3">
      <c r="A43" t="s">
        <v>590</v>
      </c>
    </row>
  </sheetData>
  <mergeCells count="102">
    <mergeCell ref="A1:L2"/>
    <mergeCell ref="A3:E3"/>
    <mergeCell ref="F3:K3"/>
    <mergeCell ref="A4:A5"/>
    <mergeCell ref="K4:K5"/>
    <mergeCell ref="G20:G21"/>
    <mergeCell ref="I20:I21"/>
    <mergeCell ref="J20:J21"/>
    <mergeCell ref="A20:A21"/>
    <mergeCell ref="C20:C21"/>
    <mergeCell ref="D20:D21"/>
    <mergeCell ref="E20:E21"/>
    <mergeCell ref="F20:F21"/>
    <mergeCell ref="G18:G19"/>
    <mergeCell ref="I18:I19"/>
    <mergeCell ref="J18:J19"/>
    <mergeCell ref="A18:A19"/>
    <mergeCell ref="C18:C19"/>
    <mergeCell ref="D18:D19"/>
    <mergeCell ref="E18:E19"/>
    <mergeCell ref="F18:F19"/>
    <mergeCell ref="G28:G29"/>
    <mergeCell ref="I28:I29"/>
    <mergeCell ref="A22:A23"/>
    <mergeCell ref="C22:C23"/>
    <mergeCell ref="D22:D23"/>
    <mergeCell ref="E22:E23"/>
    <mergeCell ref="F22:F23"/>
    <mergeCell ref="G24:G25"/>
    <mergeCell ref="I24:I25"/>
    <mergeCell ref="A24:A25"/>
    <mergeCell ref="C24:C25"/>
    <mergeCell ref="D24:D25"/>
    <mergeCell ref="E24:E25"/>
    <mergeCell ref="F24:F25"/>
    <mergeCell ref="G22:G23"/>
    <mergeCell ref="I22:I23"/>
    <mergeCell ref="J22:J23"/>
    <mergeCell ref="J24:J25"/>
    <mergeCell ref="J26:J27"/>
    <mergeCell ref="J28:J29"/>
    <mergeCell ref="L4:L5"/>
    <mergeCell ref="A30:A31"/>
    <mergeCell ref="C30:C31"/>
    <mergeCell ref="D30:D31"/>
    <mergeCell ref="E30:E31"/>
    <mergeCell ref="F30:F31"/>
    <mergeCell ref="G30:G31"/>
    <mergeCell ref="I30:I31"/>
    <mergeCell ref="A28:A29"/>
    <mergeCell ref="C28:C29"/>
    <mergeCell ref="D28:D29"/>
    <mergeCell ref="E28:E29"/>
    <mergeCell ref="A26:A27"/>
    <mergeCell ref="C26:C27"/>
    <mergeCell ref="D26:D27"/>
    <mergeCell ref="E26:E27"/>
    <mergeCell ref="F26:F27"/>
    <mergeCell ref="G26:G27"/>
    <mergeCell ref="I26:I27"/>
    <mergeCell ref="F28:F29"/>
    <mergeCell ref="A32:A33"/>
    <mergeCell ref="A34:A35"/>
    <mergeCell ref="C34:C35"/>
    <mergeCell ref="D34:D35"/>
    <mergeCell ref="E34:E35"/>
    <mergeCell ref="J30:J31"/>
    <mergeCell ref="C32:C33"/>
    <mergeCell ref="D32:D33"/>
    <mergeCell ref="E32:E33"/>
    <mergeCell ref="F32:F33"/>
    <mergeCell ref="G32:G33"/>
    <mergeCell ref="I32:I33"/>
    <mergeCell ref="J32:J33"/>
    <mergeCell ref="F34:F35"/>
    <mergeCell ref="G34:G35"/>
    <mergeCell ref="I34:I35"/>
    <mergeCell ref="J34:J35"/>
    <mergeCell ref="A36:A37"/>
    <mergeCell ref="C36:C37"/>
    <mergeCell ref="D36:D37"/>
    <mergeCell ref="E36:E37"/>
    <mergeCell ref="F36:F37"/>
    <mergeCell ref="G36:G37"/>
    <mergeCell ref="I36:I37"/>
    <mergeCell ref="J36:J37"/>
    <mergeCell ref="G38:G39"/>
    <mergeCell ref="I38:I39"/>
    <mergeCell ref="J38:J39"/>
    <mergeCell ref="A40:A41"/>
    <mergeCell ref="C40:C41"/>
    <mergeCell ref="D40:D41"/>
    <mergeCell ref="E40:E41"/>
    <mergeCell ref="F40:F41"/>
    <mergeCell ref="G40:G41"/>
    <mergeCell ref="I40:I41"/>
    <mergeCell ref="J40:J41"/>
    <mergeCell ref="A38:A39"/>
    <mergeCell ref="C38:C39"/>
    <mergeCell ref="D38:D39"/>
    <mergeCell ref="E38:E39"/>
    <mergeCell ref="F38:F39"/>
  </mergeCells>
  <phoneticPr fontId="4" type="noConversion"/>
  <conditionalFormatting sqref="L6:L41">
    <cfRule type="cellIs" dxfId="237" priority="10" operator="equal">
      <formula>"Failed"</formula>
    </cfRule>
    <cfRule type="cellIs" dxfId="236" priority="11" operator="equal">
      <formula>"Not executed"</formula>
    </cfRule>
    <cfRule type="cellIs" dxfId="235" priority="12" operator="equal">
      <formula>"passed"</formula>
    </cfRule>
  </conditionalFormatting>
  <dataValidations count="1">
    <dataValidation type="list" allowBlank="1" showInputMessage="1" showErrorMessage="1" sqref="L6:L41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5" zoomScaleNormal="85" workbookViewId="0">
      <selection activeCell="E10" sqref="E10"/>
    </sheetView>
  </sheetViews>
  <sheetFormatPr defaultRowHeight="14" x14ac:dyDescent="0.3"/>
  <cols>
    <col min="2" max="2" width="17.5" customWidth="1"/>
    <col min="3" max="3" width="20.33203125" customWidth="1"/>
    <col min="4" max="4" width="25.75" customWidth="1"/>
    <col min="5" max="5" width="34.33203125" customWidth="1"/>
    <col min="6" max="6" width="17.1640625" customWidth="1"/>
    <col min="7" max="7" width="15.33203125" customWidth="1"/>
    <col min="8" max="8" width="15.4140625" customWidth="1"/>
    <col min="9" max="9" width="12.4140625" customWidth="1"/>
  </cols>
  <sheetData>
    <row r="1" spans="1:9" ht="14" customHeight="1" x14ac:dyDescent="0.3">
      <c r="A1" s="244" t="s">
        <v>46</v>
      </c>
      <c r="B1" s="245"/>
      <c r="C1" s="245"/>
      <c r="D1" s="245"/>
      <c r="E1" s="245"/>
    </row>
    <row r="2" spans="1:9" ht="14" customHeight="1" x14ac:dyDescent="0.3">
      <c r="A2" s="246"/>
      <c r="B2" s="247"/>
      <c r="C2" s="247"/>
      <c r="D2" s="247"/>
      <c r="E2" s="247"/>
    </row>
    <row r="3" spans="1:9" x14ac:dyDescent="0.3">
      <c r="A3" s="79" t="s">
        <v>124</v>
      </c>
      <c r="B3" s="67"/>
      <c r="C3" s="243" t="s">
        <v>214</v>
      </c>
      <c r="D3" s="243"/>
      <c r="E3" s="243"/>
    </row>
    <row r="4" spans="1:9" x14ac:dyDescent="0.3">
      <c r="A4" s="72" t="s">
        <v>127</v>
      </c>
      <c r="B4" s="80" t="s">
        <v>128</v>
      </c>
      <c r="C4" s="70"/>
      <c r="D4" s="71" t="s">
        <v>129</v>
      </c>
      <c r="E4" s="71" t="s">
        <v>366</v>
      </c>
    </row>
    <row r="5" spans="1:9" ht="15.5" x14ac:dyDescent="0.35">
      <c r="A5" s="81"/>
      <c r="B5" s="82"/>
      <c r="C5" s="83" t="s">
        <v>389</v>
      </c>
      <c r="D5" s="82"/>
      <c r="E5" s="82"/>
    </row>
    <row r="6" spans="1:9" x14ac:dyDescent="0.3">
      <c r="A6" s="98">
        <v>1</v>
      </c>
      <c r="B6" s="99"/>
      <c r="C6" s="100" t="s">
        <v>391</v>
      </c>
      <c r="D6" s="100"/>
      <c r="E6" s="97"/>
      <c r="F6" s="50" t="s">
        <v>75</v>
      </c>
      <c r="G6" s="50" t="s">
        <v>77</v>
      </c>
      <c r="H6" s="50" t="s">
        <v>78</v>
      </c>
      <c r="I6" s="50" t="s">
        <v>76</v>
      </c>
    </row>
    <row r="7" spans="1:9" ht="42" x14ac:dyDescent="0.3">
      <c r="A7" s="50"/>
      <c r="B7" s="50" t="s">
        <v>390</v>
      </c>
      <c r="C7" s="151" t="s">
        <v>395</v>
      </c>
      <c r="D7" s="57" t="s">
        <v>393</v>
      </c>
      <c r="E7" s="123" t="s">
        <v>561</v>
      </c>
      <c r="F7" s="50" t="s">
        <v>79</v>
      </c>
      <c r="G7" s="50">
        <v>765</v>
      </c>
      <c r="H7" s="50">
        <v>742</v>
      </c>
      <c r="I7" s="50">
        <f>H7-G7</f>
        <v>-23</v>
      </c>
    </row>
    <row r="8" spans="1:9" ht="42" x14ac:dyDescent="0.3">
      <c r="A8" s="50"/>
      <c r="B8" s="50" t="s">
        <v>392</v>
      </c>
      <c r="C8" s="151" t="s">
        <v>396</v>
      </c>
      <c r="D8" s="50" t="s">
        <v>394</v>
      </c>
      <c r="E8" s="123" t="s">
        <v>561</v>
      </c>
      <c r="F8" s="50" t="s">
        <v>79</v>
      </c>
      <c r="G8" s="50">
        <v>465</v>
      </c>
      <c r="H8" s="50">
        <v>454</v>
      </c>
      <c r="I8" s="50">
        <f t="shared" ref="I8:I20" si="0">H8-G8</f>
        <v>-11</v>
      </c>
    </row>
    <row r="9" spans="1:9" ht="28" x14ac:dyDescent="0.3">
      <c r="A9" t="s">
        <v>589</v>
      </c>
      <c r="F9" s="57" t="s">
        <v>80</v>
      </c>
      <c r="G9" s="50">
        <v>15</v>
      </c>
      <c r="H9" s="50">
        <v>15</v>
      </c>
      <c r="I9" s="50">
        <f t="shared" si="0"/>
        <v>0</v>
      </c>
    </row>
    <row r="10" spans="1:9" ht="28" x14ac:dyDescent="0.3">
      <c r="A10" t="s">
        <v>591</v>
      </c>
      <c r="F10" s="57" t="s">
        <v>81</v>
      </c>
      <c r="G10" s="50">
        <v>30</v>
      </c>
      <c r="H10" s="50">
        <v>30</v>
      </c>
      <c r="I10" s="50">
        <f t="shared" si="0"/>
        <v>0</v>
      </c>
    </row>
    <row r="11" spans="1:9" ht="28" x14ac:dyDescent="0.3">
      <c r="F11" s="57" t="s">
        <v>82</v>
      </c>
      <c r="G11" s="50">
        <v>45</v>
      </c>
      <c r="H11" s="50">
        <v>45</v>
      </c>
      <c r="I11" s="50">
        <f t="shared" si="0"/>
        <v>0</v>
      </c>
    </row>
    <row r="12" spans="1:9" ht="28" x14ac:dyDescent="0.3">
      <c r="F12" s="57" t="s">
        <v>83</v>
      </c>
      <c r="G12" s="50">
        <v>60</v>
      </c>
      <c r="H12" s="50">
        <v>60</v>
      </c>
      <c r="I12" s="50">
        <f t="shared" si="0"/>
        <v>0</v>
      </c>
    </row>
    <row r="13" spans="1:9" ht="28" x14ac:dyDescent="0.3">
      <c r="F13" s="57" t="s">
        <v>84</v>
      </c>
      <c r="G13" s="50">
        <v>75</v>
      </c>
      <c r="H13" s="50">
        <v>76</v>
      </c>
      <c r="I13" s="50">
        <f t="shared" si="0"/>
        <v>1</v>
      </c>
    </row>
    <row r="14" spans="1:9" ht="28" x14ac:dyDescent="0.3">
      <c r="F14" s="57" t="s">
        <v>85</v>
      </c>
      <c r="G14" s="50">
        <v>90</v>
      </c>
      <c r="H14" s="50">
        <v>91</v>
      </c>
      <c r="I14" s="50">
        <f t="shared" si="0"/>
        <v>1</v>
      </c>
    </row>
    <row r="15" spans="1:9" ht="28" x14ac:dyDescent="0.3">
      <c r="F15" s="57" t="s">
        <v>86</v>
      </c>
      <c r="G15" s="50">
        <v>105</v>
      </c>
      <c r="H15" s="50">
        <v>106</v>
      </c>
      <c r="I15" s="50">
        <f t="shared" si="0"/>
        <v>1</v>
      </c>
    </row>
    <row r="16" spans="1:9" ht="28" x14ac:dyDescent="0.3">
      <c r="F16" s="57" t="s">
        <v>87</v>
      </c>
      <c r="G16" s="50">
        <v>120</v>
      </c>
      <c r="H16" s="50">
        <v>122</v>
      </c>
      <c r="I16" s="50">
        <f t="shared" si="0"/>
        <v>2</v>
      </c>
    </row>
    <row r="17" spans="6:9" ht="28" x14ac:dyDescent="0.3">
      <c r="F17" s="57" t="s">
        <v>88</v>
      </c>
      <c r="G17" s="50">
        <v>135</v>
      </c>
      <c r="H17" s="50">
        <v>137</v>
      </c>
      <c r="I17" s="50">
        <f t="shared" si="0"/>
        <v>2</v>
      </c>
    </row>
    <row r="18" spans="6:9" ht="28" x14ac:dyDescent="0.3">
      <c r="F18" s="57" t="s">
        <v>89</v>
      </c>
      <c r="G18" s="50">
        <v>150</v>
      </c>
      <c r="H18" s="50">
        <v>153</v>
      </c>
      <c r="I18" s="50">
        <f t="shared" si="0"/>
        <v>3</v>
      </c>
    </row>
    <row r="19" spans="6:9" ht="28" x14ac:dyDescent="0.3">
      <c r="F19" s="57" t="s">
        <v>90</v>
      </c>
      <c r="G19" s="50">
        <v>165</v>
      </c>
      <c r="H19" s="50">
        <v>168</v>
      </c>
      <c r="I19" s="50">
        <f t="shared" si="0"/>
        <v>3</v>
      </c>
    </row>
    <row r="20" spans="6:9" x14ac:dyDescent="0.3">
      <c r="F20" s="57" t="s">
        <v>648</v>
      </c>
      <c r="G20" s="50">
        <v>180</v>
      </c>
      <c r="H20" s="50">
        <v>183</v>
      </c>
      <c r="I20" s="50">
        <f t="shared" si="0"/>
        <v>3</v>
      </c>
    </row>
  </sheetData>
  <mergeCells count="2">
    <mergeCell ref="C3:E3"/>
    <mergeCell ref="A1:E2"/>
  </mergeCells>
  <phoneticPr fontId="4" type="noConversion"/>
  <conditionalFormatting sqref="E7">
    <cfRule type="cellIs" dxfId="234" priority="4" operator="equal">
      <formula>"Failed"</formula>
    </cfRule>
    <cfRule type="cellIs" dxfId="233" priority="5" operator="equal">
      <formula>"Not executed"</formula>
    </cfRule>
    <cfRule type="cellIs" dxfId="232" priority="6" operator="equal">
      <formula>"passed"</formula>
    </cfRule>
  </conditionalFormatting>
  <conditionalFormatting sqref="E8">
    <cfRule type="cellIs" dxfId="231" priority="1" operator="equal">
      <formula>"Failed"</formula>
    </cfRule>
    <cfRule type="cellIs" dxfId="230" priority="2" operator="equal">
      <formula>"Not executed"</formula>
    </cfRule>
    <cfRule type="cellIs" dxfId="229" priority="3" operator="equal">
      <formula>"passed"</formula>
    </cfRule>
  </conditionalFormatting>
  <dataValidations count="1">
    <dataValidation type="list" allowBlank="1" showInputMessage="1" showErrorMessage="1" sqref="E7:E8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49" zoomScale="70" zoomScaleNormal="70" workbookViewId="0">
      <selection activeCell="C15" sqref="C15:C21"/>
    </sheetView>
  </sheetViews>
  <sheetFormatPr defaultRowHeight="14" x14ac:dyDescent="0.3"/>
  <cols>
    <col min="1" max="1" width="10" customWidth="1"/>
    <col min="2" max="2" width="16" customWidth="1"/>
    <col min="3" max="3" width="41.9140625" customWidth="1"/>
    <col min="4" max="4" width="23.33203125" customWidth="1"/>
    <col min="5" max="5" width="14.83203125" customWidth="1"/>
    <col min="6" max="6" width="12.33203125" customWidth="1"/>
    <col min="7" max="7" width="17.33203125" customWidth="1"/>
    <col min="8" max="10" width="19.33203125" customWidth="1"/>
    <col min="11" max="13" width="18.83203125" customWidth="1"/>
    <col min="14" max="14" width="13.33203125" customWidth="1"/>
    <col min="15" max="15" width="14.4140625" customWidth="1"/>
    <col min="16" max="16" width="12.58203125" customWidth="1"/>
    <col min="17" max="17" width="12.4140625" customWidth="1"/>
    <col min="18" max="18" width="13.75" customWidth="1"/>
    <col min="19" max="19" width="10.9140625" customWidth="1"/>
  </cols>
  <sheetData>
    <row r="1" spans="1:19" x14ac:dyDescent="0.3">
      <c r="A1" s="266" t="s">
        <v>161</v>
      </c>
      <c r="B1" s="267"/>
      <c r="C1" s="267"/>
      <c r="D1" s="267"/>
      <c r="E1" s="267"/>
      <c r="F1" s="268"/>
      <c r="G1" s="64"/>
      <c r="H1" s="65"/>
      <c r="I1" s="65"/>
      <c r="J1" s="65"/>
      <c r="K1" s="65"/>
      <c r="L1" s="65"/>
      <c r="M1" s="65"/>
      <c r="N1" s="65"/>
      <c r="O1" s="65"/>
      <c r="P1" s="65"/>
    </row>
    <row r="2" spans="1:19" x14ac:dyDescent="0.3">
      <c r="A2" s="269"/>
      <c r="B2" s="270"/>
      <c r="C2" s="270"/>
      <c r="D2" s="270"/>
      <c r="E2" s="270"/>
      <c r="F2" s="271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9" x14ac:dyDescent="0.3">
      <c r="A3" s="66" t="s">
        <v>124</v>
      </c>
      <c r="B3" s="67"/>
      <c r="C3" s="272" t="s">
        <v>125</v>
      </c>
      <c r="D3" s="273"/>
      <c r="E3" s="273"/>
      <c r="F3" s="274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9" x14ac:dyDescent="0.3">
      <c r="A4" s="275" t="s">
        <v>126</v>
      </c>
      <c r="B4" s="276"/>
      <c r="C4" s="277"/>
      <c r="D4" s="277"/>
      <c r="E4" s="277"/>
      <c r="F4" s="277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ht="14.5" thickBot="1" x14ac:dyDescent="0.35">
      <c r="A5" s="68" t="s">
        <v>127</v>
      </c>
      <c r="B5" s="69" t="s">
        <v>128</v>
      </c>
      <c r="C5" s="70"/>
      <c r="D5" s="71" t="s">
        <v>129</v>
      </c>
      <c r="E5" s="72" t="s">
        <v>130</v>
      </c>
      <c r="F5" s="254" t="s">
        <v>131</v>
      </c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19" ht="14" customHeight="1" x14ac:dyDescent="0.3">
      <c r="A6" s="73"/>
      <c r="B6" s="73"/>
      <c r="C6" s="248" t="s">
        <v>501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</row>
    <row r="7" spans="1:19" x14ac:dyDescent="0.3">
      <c r="A7" s="98">
        <v>1</v>
      </c>
      <c r="B7" s="98"/>
      <c r="C7" s="174" t="s">
        <v>492</v>
      </c>
      <c r="D7" s="174"/>
      <c r="E7" s="174"/>
      <c r="F7" s="174"/>
      <c r="G7" s="177" t="s">
        <v>132</v>
      </c>
      <c r="H7" s="177" t="s">
        <v>153</v>
      </c>
      <c r="I7" s="99" t="s">
        <v>212</v>
      </c>
      <c r="J7" s="99" t="s">
        <v>154</v>
      </c>
      <c r="K7" s="99" t="s">
        <v>133</v>
      </c>
      <c r="L7" s="99" t="s">
        <v>134</v>
      </c>
      <c r="M7" s="99" t="s">
        <v>134</v>
      </c>
      <c r="N7" s="99" t="s">
        <v>134</v>
      </c>
      <c r="O7" s="99"/>
      <c r="P7" s="99"/>
      <c r="Q7" s="97"/>
      <c r="R7" s="97"/>
      <c r="S7" s="97"/>
    </row>
    <row r="8" spans="1:19" ht="18" customHeight="1" x14ac:dyDescent="0.3">
      <c r="A8" s="256"/>
      <c r="B8" s="257" t="s">
        <v>162</v>
      </c>
      <c r="C8" s="259" t="s">
        <v>609</v>
      </c>
      <c r="D8" s="259" t="s">
        <v>135</v>
      </c>
      <c r="E8" s="260" t="s">
        <v>561</v>
      </c>
      <c r="F8" s="250"/>
      <c r="G8" s="74" t="s">
        <v>136</v>
      </c>
      <c r="H8" s="75" t="s">
        <v>147</v>
      </c>
      <c r="I8" s="75" t="s">
        <v>147</v>
      </c>
      <c r="J8" s="75" t="s">
        <v>147</v>
      </c>
      <c r="K8" s="99" t="s">
        <v>137</v>
      </c>
      <c r="L8" s="99" t="s">
        <v>487</v>
      </c>
      <c r="M8" s="99" t="s">
        <v>487</v>
      </c>
      <c r="N8" s="99" t="s">
        <v>487</v>
      </c>
      <c r="O8" s="99"/>
      <c r="P8" s="99"/>
      <c r="Q8" s="97"/>
      <c r="R8" s="97"/>
      <c r="S8" s="97"/>
    </row>
    <row r="9" spans="1:19" ht="18" customHeight="1" x14ac:dyDescent="0.3">
      <c r="A9" s="256"/>
      <c r="B9" s="258"/>
      <c r="C9" s="259"/>
      <c r="D9" s="259"/>
      <c r="E9" s="261"/>
      <c r="F9" s="250"/>
      <c r="G9" s="74" t="s">
        <v>138</v>
      </c>
      <c r="H9" s="74">
        <v>920</v>
      </c>
      <c r="I9" s="74">
        <v>920</v>
      </c>
      <c r="J9" s="74">
        <v>920</v>
      </c>
      <c r="K9" s="74">
        <v>930</v>
      </c>
      <c r="L9" s="176">
        <f>(K9-H9)/K9</f>
        <v>1.0752688172043012E-2</v>
      </c>
      <c r="M9" s="176">
        <f>(K9-I9)/K9</f>
        <v>1.0752688172043012E-2</v>
      </c>
      <c r="N9" s="176">
        <f>(K9-J9)/K9</f>
        <v>1.0752688172043012E-2</v>
      </c>
      <c r="O9" s="99"/>
      <c r="P9" s="99"/>
      <c r="Q9" s="97"/>
      <c r="R9" s="97"/>
      <c r="S9" s="97"/>
    </row>
    <row r="10" spans="1:19" ht="18" customHeight="1" x14ac:dyDescent="0.3">
      <c r="A10" s="256"/>
      <c r="B10" s="99" t="s">
        <v>164</v>
      </c>
      <c r="C10" s="259"/>
      <c r="D10" s="259"/>
      <c r="E10" s="261"/>
      <c r="F10" s="250"/>
      <c r="G10" s="74" t="s">
        <v>139</v>
      </c>
      <c r="H10" s="74">
        <v>881</v>
      </c>
      <c r="I10" s="74">
        <v>881</v>
      </c>
      <c r="J10" s="74">
        <v>881</v>
      </c>
      <c r="K10" s="74">
        <v>890</v>
      </c>
      <c r="L10" s="176">
        <f t="shared" ref="L10:L13" si="0">(K10-H10)/K10</f>
        <v>1.0112359550561797E-2</v>
      </c>
      <c r="M10" s="176">
        <f t="shared" ref="M10:M13" si="1">(K10-I10)/K10</f>
        <v>1.0112359550561797E-2</v>
      </c>
      <c r="N10" s="176">
        <f t="shared" ref="N10:N13" si="2">(K10-J10)/K10</f>
        <v>1.0112359550561797E-2</v>
      </c>
      <c r="O10" s="99"/>
      <c r="P10" s="99"/>
      <c r="Q10" s="97"/>
      <c r="R10" s="97"/>
      <c r="S10" s="97"/>
    </row>
    <row r="11" spans="1:19" ht="18" customHeight="1" x14ac:dyDescent="0.3">
      <c r="A11" s="256"/>
      <c r="B11" s="99" t="s">
        <v>163</v>
      </c>
      <c r="C11" s="259"/>
      <c r="D11" s="259"/>
      <c r="E11" s="261"/>
      <c r="F11" s="250"/>
      <c r="G11" s="74" t="s">
        <v>140</v>
      </c>
      <c r="H11" s="74">
        <v>857</v>
      </c>
      <c r="I11" s="74">
        <v>857</v>
      </c>
      <c r="J11" s="74">
        <v>857</v>
      </c>
      <c r="K11" s="74">
        <v>865</v>
      </c>
      <c r="L11" s="176">
        <f t="shared" si="0"/>
        <v>9.2485549132947983E-3</v>
      </c>
      <c r="M11" s="176">
        <f t="shared" si="1"/>
        <v>9.2485549132947983E-3</v>
      </c>
      <c r="N11" s="176">
        <f t="shared" si="2"/>
        <v>9.2485549132947983E-3</v>
      </c>
      <c r="O11" s="99"/>
      <c r="P11" s="99"/>
      <c r="Q11" s="97"/>
      <c r="R11" s="97"/>
      <c r="S11" s="97"/>
    </row>
    <row r="12" spans="1:19" ht="18" customHeight="1" x14ac:dyDescent="0.3">
      <c r="A12" s="256"/>
      <c r="B12" s="99" t="s">
        <v>165</v>
      </c>
      <c r="C12" s="259"/>
      <c r="D12" s="259"/>
      <c r="E12" s="261"/>
      <c r="F12" s="250"/>
      <c r="G12" s="74" t="s">
        <v>141</v>
      </c>
      <c r="H12" s="74">
        <v>827</v>
      </c>
      <c r="I12" s="74">
        <v>827</v>
      </c>
      <c r="J12" s="74">
        <v>827</v>
      </c>
      <c r="K12" s="74">
        <v>835</v>
      </c>
      <c r="L12" s="176">
        <f t="shared" si="0"/>
        <v>9.5808383233532933E-3</v>
      </c>
      <c r="M12" s="176">
        <f t="shared" si="1"/>
        <v>9.5808383233532933E-3</v>
      </c>
      <c r="N12" s="176">
        <f t="shared" si="2"/>
        <v>9.5808383233532933E-3</v>
      </c>
      <c r="O12" s="99"/>
      <c r="P12" s="99"/>
      <c r="Q12" s="97"/>
      <c r="R12" s="97"/>
      <c r="S12" s="97"/>
    </row>
    <row r="13" spans="1:19" ht="18" customHeight="1" x14ac:dyDescent="0.3">
      <c r="A13" s="256"/>
      <c r="B13" s="99" t="s">
        <v>166</v>
      </c>
      <c r="C13" s="259"/>
      <c r="D13" s="259"/>
      <c r="E13" s="261"/>
      <c r="F13" s="250"/>
      <c r="G13" s="74" t="s">
        <v>142</v>
      </c>
      <c r="H13" s="74">
        <v>803</v>
      </c>
      <c r="I13" s="74">
        <v>803</v>
      </c>
      <c r="J13" s="74">
        <v>803</v>
      </c>
      <c r="K13" s="74">
        <v>810</v>
      </c>
      <c r="L13" s="176">
        <f t="shared" si="0"/>
        <v>8.6419753086419745E-3</v>
      </c>
      <c r="M13" s="176">
        <f t="shared" si="1"/>
        <v>8.6419753086419745E-3</v>
      </c>
      <c r="N13" s="176">
        <f t="shared" si="2"/>
        <v>8.6419753086419745E-3</v>
      </c>
      <c r="O13" s="99"/>
      <c r="P13" s="99"/>
      <c r="Q13" s="97"/>
      <c r="R13" s="97"/>
      <c r="S13" s="97"/>
    </row>
    <row r="14" spans="1:19" x14ac:dyDescent="0.3">
      <c r="A14" s="98">
        <v>2</v>
      </c>
      <c r="B14" s="98"/>
      <c r="C14" s="100" t="s">
        <v>488</v>
      </c>
      <c r="D14" s="174"/>
      <c r="E14" s="178"/>
      <c r="F14" s="174"/>
      <c r="G14" s="74"/>
      <c r="H14" s="74"/>
      <c r="I14" s="74"/>
      <c r="J14" s="74"/>
      <c r="K14" s="99"/>
      <c r="L14" s="99"/>
      <c r="M14" s="99"/>
      <c r="N14" s="99"/>
      <c r="O14" s="99"/>
      <c r="P14" s="99"/>
      <c r="Q14" s="97"/>
      <c r="R14" s="97"/>
      <c r="S14" s="97"/>
    </row>
    <row r="15" spans="1:19" x14ac:dyDescent="0.3">
      <c r="A15" s="256"/>
      <c r="B15" s="262" t="s">
        <v>167</v>
      </c>
      <c r="C15" s="259" t="s">
        <v>608</v>
      </c>
      <c r="D15" s="253" t="s">
        <v>152</v>
      </c>
      <c r="E15" s="260" t="s">
        <v>564</v>
      </c>
      <c r="F15" s="253"/>
      <c r="G15" s="177" t="s">
        <v>132</v>
      </c>
      <c r="H15" s="251" t="s">
        <v>159</v>
      </c>
      <c r="I15" s="252"/>
      <c r="J15" s="251" t="s">
        <v>211</v>
      </c>
      <c r="K15" s="252"/>
      <c r="L15" s="251" t="s">
        <v>160</v>
      </c>
      <c r="M15" s="252"/>
      <c r="N15" s="99" t="s">
        <v>143</v>
      </c>
      <c r="O15" s="99" t="s">
        <v>144</v>
      </c>
      <c r="P15" s="99" t="s">
        <v>143</v>
      </c>
      <c r="Q15" s="99" t="s">
        <v>144</v>
      </c>
      <c r="R15" s="99" t="s">
        <v>143</v>
      </c>
      <c r="S15" s="99" t="s">
        <v>144</v>
      </c>
    </row>
    <row r="16" spans="1:19" x14ac:dyDescent="0.3">
      <c r="A16" s="256"/>
      <c r="B16" s="262"/>
      <c r="C16" s="259"/>
      <c r="D16" s="253"/>
      <c r="E16" s="261"/>
      <c r="F16" s="253"/>
      <c r="G16" s="75" t="s">
        <v>148</v>
      </c>
      <c r="H16" s="74" t="s">
        <v>145</v>
      </c>
      <c r="I16" s="74" t="s">
        <v>597</v>
      </c>
      <c r="J16" s="74" t="s">
        <v>145</v>
      </c>
      <c r="K16" s="74" t="s">
        <v>146</v>
      </c>
      <c r="L16" s="74" t="s">
        <v>145</v>
      </c>
      <c r="M16" s="74" t="s">
        <v>146</v>
      </c>
      <c r="N16" s="251" t="s">
        <v>159</v>
      </c>
      <c r="O16" s="252"/>
      <c r="P16" s="251" t="s">
        <v>598</v>
      </c>
      <c r="Q16" s="252"/>
      <c r="R16" s="251" t="s">
        <v>160</v>
      </c>
      <c r="S16" s="252"/>
    </row>
    <row r="17" spans="1:19" x14ac:dyDescent="0.3">
      <c r="A17" s="256"/>
      <c r="B17" s="177" t="s">
        <v>168</v>
      </c>
      <c r="C17" s="259"/>
      <c r="D17" s="253"/>
      <c r="E17" s="261"/>
      <c r="F17" s="253"/>
      <c r="G17" s="74">
        <v>920</v>
      </c>
      <c r="H17" s="74">
        <v>2188</v>
      </c>
      <c r="I17" s="74">
        <v>1717</v>
      </c>
      <c r="J17" s="74">
        <v>2195</v>
      </c>
      <c r="K17" s="74">
        <v>1713</v>
      </c>
      <c r="L17" s="74">
        <v>2188</v>
      </c>
      <c r="M17" s="74">
        <v>1715</v>
      </c>
      <c r="N17" s="179">
        <f>(H17-2019)/2019</f>
        <v>8.3704804358593357E-2</v>
      </c>
      <c r="O17" s="179">
        <f>(1628-I17)/1628</f>
        <v>-5.4668304668304669E-2</v>
      </c>
      <c r="P17" s="179">
        <f>(J17-2019)/2019</f>
        <v>8.7171867261020303E-2</v>
      </c>
      <c r="Q17" s="179">
        <f>(1628-K17)/1628</f>
        <v>-5.2211302211302213E-2</v>
      </c>
      <c r="R17" s="179">
        <f>(L17-2019)/2019</f>
        <v>8.3704804358593357E-2</v>
      </c>
      <c r="S17" s="179">
        <f>(1628-M17)/1628</f>
        <v>-5.3439803439803438E-2</v>
      </c>
    </row>
    <row r="18" spans="1:19" x14ac:dyDescent="0.3">
      <c r="A18" s="256"/>
      <c r="B18" s="177" t="s">
        <v>169</v>
      </c>
      <c r="C18" s="259"/>
      <c r="D18" s="253"/>
      <c r="E18" s="261"/>
      <c r="F18" s="253"/>
      <c r="G18" s="74">
        <v>881</v>
      </c>
      <c r="H18" s="74">
        <v>1716</v>
      </c>
      <c r="I18" s="125">
        <v>1339</v>
      </c>
      <c r="J18" s="125">
        <v>1712</v>
      </c>
      <c r="K18" s="125">
        <v>1341</v>
      </c>
      <c r="L18" s="125">
        <v>1714</v>
      </c>
      <c r="M18" s="125">
        <v>1339</v>
      </c>
      <c r="N18" s="179">
        <f>(1628-H18)/1628</f>
        <v>-5.4054054054054057E-2</v>
      </c>
      <c r="O18" s="179">
        <f>(1262-I18)/1262</f>
        <v>-6.1014263074484945E-2</v>
      </c>
      <c r="P18" s="179">
        <f>(1628-J18)/1628</f>
        <v>-5.1597051597051594E-2</v>
      </c>
      <c r="Q18" s="179">
        <f>(1262-K18)/1262</f>
        <v>-6.2599049128367668E-2</v>
      </c>
      <c r="R18" s="179">
        <f>(1628-L18)/1628</f>
        <v>-5.2825552825552825E-2</v>
      </c>
      <c r="S18" s="179">
        <f>(1262-M18)/1262</f>
        <v>-6.1014263074484945E-2</v>
      </c>
    </row>
    <row r="19" spans="1:19" x14ac:dyDescent="0.3">
      <c r="A19" s="256"/>
      <c r="B19" s="177" t="s">
        <v>170</v>
      </c>
      <c r="C19" s="259"/>
      <c r="D19" s="253"/>
      <c r="E19" s="261"/>
      <c r="F19" s="253"/>
      <c r="G19" s="74">
        <v>857</v>
      </c>
      <c r="H19" s="74">
        <v>1338</v>
      </c>
      <c r="I19" s="125">
        <v>965</v>
      </c>
      <c r="J19" s="125">
        <v>1340</v>
      </c>
      <c r="K19" s="125">
        <v>965</v>
      </c>
      <c r="L19" s="125">
        <v>1338</v>
      </c>
      <c r="M19" s="125">
        <v>962</v>
      </c>
      <c r="N19" s="179">
        <f>(1262-J19)/1262</f>
        <v>-6.1806656101426306E-2</v>
      </c>
      <c r="O19" s="179">
        <f>(917-I19)/917</f>
        <v>-5.2344601962922573E-2</v>
      </c>
      <c r="P19" s="179">
        <f>(1262-J19)/1262</f>
        <v>-6.1806656101426306E-2</v>
      </c>
      <c r="Q19" s="179">
        <f>(917-K19)/917</f>
        <v>-5.2344601962922573E-2</v>
      </c>
      <c r="R19" s="179">
        <f>(1262-L19)/1262</f>
        <v>-6.0221870047543584E-2</v>
      </c>
      <c r="S19" s="179">
        <f>(917-M19)/917</f>
        <v>-4.9073064340239912E-2</v>
      </c>
    </row>
    <row r="20" spans="1:19" x14ac:dyDescent="0.3">
      <c r="A20" s="256"/>
      <c r="B20" s="177" t="s">
        <v>171</v>
      </c>
      <c r="C20" s="259"/>
      <c r="D20" s="253"/>
      <c r="E20" s="261"/>
      <c r="F20" s="253"/>
      <c r="G20" s="74">
        <v>827</v>
      </c>
      <c r="H20" s="74">
        <v>964</v>
      </c>
      <c r="I20" s="125">
        <v>623</v>
      </c>
      <c r="J20" s="125">
        <v>964</v>
      </c>
      <c r="K20" s="125">
        <v>623</v>
      </c>
      <c r="L20" s="125">
        <v>961</v>
      </c>
      <c r="M20" s="125">
        <v>623</v>
      </c>
      <c r="N20" s="179">
        <f>(917-H20)/917</f>
        <v>-5.1254089422028352E-2</v>
      </c>
      <c r="O20" s="179">
        <f>(593-I20)/593</f>
        <v>-5.0590219224283306E-2</v>
      </c>
      <c r="P20" s="179">
        <f>(917-J20)/917</f>
        <v>-5.1254089422028352E-2</v>
      </c>
      <c r="Q20" s="179">
        <f>(593-K20)/593</f>
        <v>-5.0590219224283306E-2</v>
      </c>
      <c r="R20" s="179">
        <f>(917-L20)/917</f>
        <v>-4.7982551799345692E-2</v>
      </c>
      <c r="S20" s="179">
        <f>(593-M20)/593</f>
        <v>-5.0590219224283306E-2</v>
      </c>
    </row>
    <row r="21" spans="1:19" x14ac:dyDescent="0.3">
      <c r="A21" s="256"/>
      <c r="B21" s="177" t="s">
        <v>172</v>
      </c>
      <c r="C21" s="259"/>
      <c r="D21" s="253"/>
      <c r="E21" s="261"/>
      <c r="F21" s="253"/>
      <c r="G21" s="74">
        <v>803</v>
      </c>
      <c r="H21" s="74">
        <v>622</v>
      </c>
      <c r="I21" s="125">
        <v>353</v>
      </c>
      <c r="J21" s="125">
        <v>622</v>
      </c>
      <c r="K21" s="125">
        <v>353</v>
      </c>
      <c r="L21" s="125">
        <v>622</v>
      </c>
      <c r="M21" s="125">
        <v>353</v>
      </c>
      <c r="N21" s="179">
        <f>(593-H21)/593</f>
        <v>-4.8903878583473864E-2</v>
      </c>
      <c r="O21" s="196">
        <f>(504-I21)/504</f>
        <v>0.29960317460317459</v>
      </c>
      <c r="P21" s="179">
        <f>(593-J21)/593</f>
        <v>-4.8903878583473864E-2</v>
      </c>
      <c r="Q21" s="196">
        <f>(504-K21)/504</f>
        <v>0.29960317460317459</v>
      </c>
      <c r="R21" s="179">
        <f>(593-L21)/593</f>
        <v>-4.8903878583473864E-2</v>
      </c>
      <c r="S21" s="196">
        <f>(504-M21)/504</f>
        <v>0.29960317460317459</v>
      </c>
    </row>
    <row r="22" spans="1:19" ht="14" customHeight="1" x14ac:dyDescent="0.3">
      <c r="A22" s="180"/>
      <c r="B22" s="180"/>
      <c r="C22" s="248" t="s">
        <v>493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</row>
    <row r="23" spans="1:19" x14ac:dyDescent="0.3">
      <c r="A23" s="98">
        <v>3</v>
      </c>
      <c r="B23" s="98"/>
      <c r="C23" s="174" t="s">
        <v>492</v>
      </c>
      <c r="D23" s="174"/>
      <c r="E23" s="174"/>
      <c r="F23" s="174"/>
      <c r="G23" s="177" t="s">
        <v>132</v>
      </c>
      <c r="H23" s="177" t="s">
        <v>153</v>
      </c>
      <c r="I23" s="99" t="s">
        <v>212</v>
      </c>
      <c r="J23" s="99" t="s">
        <v>154</v>
      </c>
      <c r="K23" s="99" t="s">
        <v>133</v>
      </c>
      <c r="L23" s="99" t="s">
        <v>134</v>
      </c>
      <c r="M23" s="99" t="s">
        <v>134</v>
      </c>
      <c r="N23" s="99" t="s">
        <v>134</v>
      </c>
      <c r="O23" s="99"/>
      <c r="P23" s="99"/>
      <c r="Q23" s="97"/>
      <c r="R23" s="97"/>
      <c r="S23" s="97"/>
    </row>
    <row r="24" spans="1:19" ht="18" customHeight="1" x14ac:dyDescent="0.3">
      <c r="A24" s="256"/>
      <c r="B24" s="257" t="s">
        <v>173</v>
      </c>
      <c r="C24" s="259" t="s">
        <v>607</v>
      </c>
      <c r="D24" s="259" t="s">
        <v>135</v>
      </c>
      <c r="E24" s="260" t="s">
        <v>561</v>
      </c>
      <c r="F24" s="250"/>
      <c r="G24" s="74" t="s">
        <v>136</v>
      </c>
      <c r="H24" s="75" t="s">
        <v>149</v>
      </c>
      <c r="I24" s="75" t="s">
        <v>149</v>
      </c>
      <c r="J24" s="75" t="s">
        <v>149</v>
      </c>
      <c r="K24" s="99" t="s">
        <v>137</v>
      </c>
      <c r="L24" s="99" t="s">
        <v>487</v>
      </c>
      <c r="M24" s="99" t="s">
        <v>487</v>
      </c>
      <c r="N24" s="99" t="s">
        <v>487</v>
      </c>
      <c r="O24" s="99"/>
      <c r="P24" s="99"/>
      <c r="Q24" s="97"/>
      <c r="R24" s="97"/>
      <c r="S24" s="97"/>
    </row>
    <row r="25" spans="1:19" ht="18" customHeight="1" x14ac:dyDescent="0.3">
      <c r="A25" s="256"/>
      <c r="B25" s="258"/>
      <c r="C25" s="259"/>
      <c r="D25" s="259"/>
      <c r="E25" s="261"/>
      <c r="F25" s="250"/>
      <c r="G25" s="74" t="s">
        <v>138</v>
      </c>
      <c r="H25" s="74">
        <v>920</v>
      </c>
      <c r="I25" s="74">
        <v>920</v>
      </c>
      <c r="J25" s="74">
        <v>920</v>
      </c>
      <c r="K25" s="74">
        <v>930</v>
      </c>
      <c r="L25" s="176">
        <f>(K25-H25)/K25</f>
        <v>1.0752688172043012E-2</v>
      </c>
      <c r="M25" s="176">
        <f>(K25-I25)/K25</f>
        <v>1.0752688172043012E-2</v>
      </c>
      <c r="N25" s="176">
        <f>(K25-J25)/K25</f>
        <v>1.0752688172043012E-2</v>
      </c>
      <c r="O25" s="99"/>
      <c r="P25" s="99"/>
      <c r="Q25" s="97"/>
      <c r="R25" s="97"/>
      <c r="S25" s="97"/>
    </row>
    <row r="26" spans="1:19" ht="18" customHeight="1" x14ac:dyDescent="0.3">
      <c r="A26" s="256"/>
      <c r="B26" s="99" t="s">
        <v>174</v>
      </c>
      <c r="C26" s="259"/>
      <c r="D26" s="259"/>
      <c r="E26" s="261"/>
      <c r="F26" s="250"/>
      <c r="G26" s="74" t="s">
        <v>139</v>
      </c>
      <c r="H26" s="74">
        <v>881</v>
      </c>
      <c r="I26" s="74">
        <v>881</v>
      </c>
      <c r="J26" s="74">
        <v>881</v>
      </c>
      <c r="K26" s="74">
        <v>890</v>
      </c>
      <c r="L26" s="176">
        <f t="shared" ref="L26:L29" si="3">(K26-H26)/K26</f>
        <v>1.0112359550561797E-2</v>
      </c>
      <c r="M26" s="176">
        <f t="shared" ref="M26:M29" si="4">(K26-I26)/K26</f>
        <v>1.0112359550561797E-2</v>
      </c>
      <c r="N26" s="176">
        <f t="shared" ref="N26:N29" si="5">(K26-J26)/K26</f>
        <v>1.0112359550561797E-2</v>
      </c>
      <c r="O26" s="99"/>
      <c r="P26" s="99"/>
      <c r="Q26" s="97"/>
      <c r="R26" s="97"/>
      <c r="S26" s="97"/>
    </row>
    <row r="27" spans="1:19" ht="18" customHeight="1" x14ac:dyDescent="0.3">
      <c r="A27" s="256"/>
      <c r="B27" s="99" t="s">
        <v>175</v>
      </c>
      <c r="C27" s="259"/>
      <c r="D27" s="259"/>
      <c r="E27" s="261"/>
      <c r="F27" s="250"/>
      <c r="G27" s="74" t="s">
        <v>140</v>
      </c>
      <c r="H27" s="74">
        <v>857</v>
      </c>
      <c r="I27" s="74">
        <v>857</v>
      </c>
      <c r="J27" s="74">
        <v>857</v>
      </c>
      <c r="K27" s="74">
        <v>865</v>
      </c>
      <c r="L27" s="176">
        <f t="shared" si="3"/>
        <v>9.2485549132947983E-3</v>
      </c>
      <c r="M27" s="176">
        <f t="shared" si="4"/>
        <v>9.2485549132947983E-3</v>
      </c>
      <c r="N27" s="176">
        <f t="shared" si="5"/>
        <v>9.2485549132947983E-3</v>
      </c>
      <c r="O27" s="99"/>
      <c r="P27" s="99"/>
      <c r="Q27" s="97"/>
      <c r="R27" s="97"/>
      <c r="S27" s="97"/>
    </row>
    <row r="28" spans="1:19" ht="18" customHeight="1" x14ac:dyDescent="0.3">
      <c r="A28" s="256"/>
      <c r="B28" s="99" t="s">
        <v>176</v>
      </c>
      <c r="C28" s="259"/>
      <c r="D28" s="259"/>
      <c r="E28" s="261"/>
      <c r="F28" s="250"/>
      <c r="G28" s="74" t="s">
        <v>141</v>
      </c>
      <c r="H28" s="74">
        <v>827</v>
      </c>
      <c r="I28" s="74">
        <v>827</v>
      </c>
      <c r="J28" s="74">
        <v>827</v>
      </c>
      <c r="K28" s="74">
        <v>835</v>
      </c>
      <c r="L28" s="176">
        <f t="shared" si="3"/>
        <v>9.5808383233532933E-3</v>
      </c>
      <c r="M28" s="176">
        <f t="shared" si="4"/>
        <v>9.5808383233532933E-3</v>
      </c>
      <c r="N28" s="176">
        <f t="shared" si="5"/>
        <v>9.5808383233532933E-3</v>
      </c>
      <c r="O28" s="99"/>
      <c r="P28" s="99"/>
      <c r="Q28" s="97"/>
      <c r="R28" s="97"/>
      <c r="S28" s="97"/>
    </row>
    <row r="29" spans="1:19" ht="18" customHeight="1" x14ac:dyDescent="0.3">
      <c r="A29" s="256"/>
      <c r="B29" s="99" t="s">
        <v>177</v>
      </c>
      <c r="C29" s="259"/>
      <c r="D29" s="259"/>
      <c r="E29" s="261"/>
      <c r="F29" s="250"/>
      <c r="G29" s="74" t="s">
        <v>142</v>
      </c>
      <c r="H29" s="74">
        <v>803</v>
      </c>
      <c r="I29" s="74">
        <v>803</v>
      </c>
      <c r="J29" s="74">
        <v>803</v>
      </c>
      <c r="K29" s="74">
        <v>810</v>
      </c>
      <c r="L29" s="176">
        <f t="shared" si="3"/>
        <v>8.6419753086419745E-3</v>
      </c>
      <c r="M29" s="176">
        <f t="shared" si="4"/>
        <v>8.6419753086419745E-3</v>
      </c>
      <c r="N29" s="176">
        <f t="shared" si="5"/>
        <v>8.6419753086419745E-3</v>
      </c>
      <c r="O29" s="99"/>
      <c r="P29" s="99"/>
      <c r="Q29" s="97"/>
      <c r="R29" s="97"/>
      <c r="S29" s="97"/>
    </row>
    <row r="30" spans="1:19" x14ac:dyDescent="0.3">
      <c r="A30" s="98">
        <v>4</v>
      </c>
      <c r="B30" s="98"/>
      <c r="C30" s="100" t="s">
        <v>494</v>
      </c>
      <c r="D30" s="174"/>
      <c r="E30" s="178"/>
      <c r="F30" s="174"/>
      <c r="G30" s="74"/>
      <c r="H30" s="74"/>
      <c r="I30" s="74"/>
      <c r="J30" s="74"/>
      <c r="K30" s="99"/>
      <c r="L30" s="99"/>
      <c r="M30" s="99"/>
      <c r="N30" s="99"/>
      <c r="O30" s="99"/>
      <c r="P30" s="99"/>
      <c r="Q30" s="97"/>
      <c r="R30" s="97"/>
      <c r="S30" s="97"/>
    </row>
    <row r="31" spans="1:19" ht="14" customHeight="1" x14ac:dyDescent="0.3">
      <c r="A31" s="256"/>
      <c r="B31" s="262" t="s">
        <v>178</v>
      </c>
      <c r="C31" s="259" t="s">
        <v>606</v>
      </c>
      <c r="D31" s="253" t="s">
        <v>152</v>
      </c>
      <c r="E31" s="260" t="s">
        <v>564</v>
      </c>
      <c r="F31" s="253"/>
      <c r="G31" s="177" t="s">
        <v>132</v>
      </c>
      <c r="H31" s="251" t="s">
        <v>159</v>
      </c>
      <c r="I31" s="252"/>
      <c r="J31" s="251" t="s">
        <v>211</v>
      </c>
      <c r="K31" s="252"/>
      <c r="L31" s="251" t="s">
        <v>160</v>
      </c>
      <c r="M31" s="252"/>
      <c r="N31" s="99" t="s">
        <v>143</v>
      </c>
      <c r="O31" s="99" t="s">
        <v>144</v>
      </c>
      <c r="P31" s="99" t="s">
        <v>143</v>
      </c>
      <c r="Q31" s="99" t="s">
        <v>144</v>
      </c>
      <c r="R31" s="99" t="s">
        <v>143</v>
      </c>
      <c r="S31" s="99" t="s">
        <v>144</v>
      </c>
    </row>
    <row r="32" spans="1:19" x14ac:dyDescent="0.3">
      <c r="A32" s="256"/>
      <c r="B32" s="262"/>
      <c r="C32" s="259"/>
      <c r="D32" s="253"/>
      <c r="E32" s="261"/>
      <c r="F32" s="253"/>
      <c r="G32" s="75" t="s">
        <v>150</v>
      </c>
      <c r="H32" s="74" t="s">
        <v>145</v>
      </c>
      <c r="I32" s="74" t="s">
        <v>146</v>
      </c>
      <c r="J32" s="74" t="s">
        <v>145</v>
      </c>
      <c r="K32" s="74" t="s">
        <v>146</v>
      </c>
      <c r="L32" s="74" t="s">
        <v>145</v>
      </c>
      <c r="M32" s="74" t="s">
        <v>146</v>
      </c>
      <c r="N32" s="251" t="s">
        <v>159</v>
      </c>
      <c r="O32" s="252"/>
      <c r="P32" s="251" t="s">
        <v>599</v>
      </c>
      <c r="Q32" s="252"/>
      <c r="R32" s="251" t="s">
        <v>160</v>
      </c>
      <c r="S32" s="252"/>
    </row>
    <row r="33" spans="1:19" x14ac:dyDescent="0.3">
      <c r="A33" s="256"/>
      <c r="B33" s="177" t="s">
        <v>179</v>
      </c>
      <c r="C33" s="259"/>
      <c r="D33" s="253"/>
      <c r="E33" s="261"/>
      <c r="F33" s="253"/>
      <c r="G33" s="74">
        <v>920</v>
      </c>
      <c r="H33" s="74">
        <v>2188</v>
      </c>
      <c r="I33" s="74">
        <v>1718</v>
      </c>
      <c r="J33" s="74">
        <v>2194</v>
      </c>
      <c r="K33" s="74">
        <v>1715</v>
      </c>
      <c r="L33" s="74">
        <v>2190</v>
      </c>
      <c r="M33" s="74">
        <v>1715</v>
      </c>
      <c r="N33" s="179">
        <f>(H33-2019)/2019</f>
        <v>8.3704804358593357E-2</v>
      </c>
      <c r="O33" s="179">
        <f>(1628-I33)/1628</f>
        <v>-5.5282555282555282E-2</v>
      </c>
      <c r="P33" s="179">
        <f>(J33-2019)/2019</f>
        <v>8.6676572560673598E-2</v>
      </c>
      <c r="Q33" s="179">
        <f>(1628-K33)/1628</f>
        <v>-5.3439803439803438E-2</v>
      </c>
      <c r="R33" s="179">
        <f>(L33-2019)/2019</f>
        <v>8.469539375928678E-2</v>
      </c>
      <c r="S33" s="179">
        <f>(1628-M33)/1628</f>
        <v>-5.3439803439803438E-2</v>
      </c>
    </row>
    <row r="34" spans="1:19" x14ac:dyDescent="0.3">
      <c r="A34" s="256"/>
      <c r="B34" s="177" t="s">
        <v>180</v>
      </c>
      <c r="C34" s="259"/>
      <c r="D34" s="253"/>
      <c r="E34" s="261"/>
      <c r="F34" s="253"/>
      <c r="G34" s="74">
        <v>881</v>
      </c>
      <c r="H34" s="74">
        <v>1717</v>
      </c>
      <c r="I34" s="74">
        <v>1341</v>
      </c>
      <c r="J34" s="74">
        <v>1714</v>
      </c>
      <c r="K34" s="74">
        <v>1340</v>
      </c>
      <c r="L34" s="74">
        <v>1714</v>
      </c>
      <c r="M34" s="74">
        <v>1339</v>
      </c>
      <c r="N34" s="179">
        <f>(1628-H34)/1628</f>
        <v>-5.4668304668304669E-2</v>
      </c>
      <c r="O34" s="179">
        <f>(1262-I34)/1262</f>
        <v>-6.2599049128367668E-2</v>
      </c>
      <c r="P34" s="179">
        <f>(1628-J34)/1628</f>
        <v>-5.2825552825552825E-2</v>
      </c>
      <c r="Q34" s="179">
        <f>(1262-K34)/1262</f>
        <v>-6.1806656101426306E-2</v>
      </c>
      <c r="R34" s="179">
        <f>(1628-L34)/1628</f>
        <v>-5.2825552825552825E-2</v>
      </c>
      <c r="S34" s="179">
        <f>(1262-M34)/1262</f>
        <v>-6.1014263074484945E-2</v>
      </c>
    </row>
    <row r="35" spans="1:19" x14ac:dyDescent="0.3">
      <c r="A35" s="256"/>
      <c r="B35" s="177" t="s">
        <v>181</v>
      </c>
      <c r="C35" s="259"/>
      <c r="D35" s="253"/>
      <c r="E35" s="261"/>
      <c r="F35" s="253"/>
      <c r="G35" s="74">
        <v>857</v>
      </c>
      <c r="H35" s="74">
        <v>1340</v>
      </c>
      <c r="I35" s="74">
        <v>963</v>
      </c>
      <c r="J35" s="74">
        <v>1339</v>
      </c>
      <c r="K35" s="74">
        <v>963</v>
      </c>
      <c r="L35" s="74">
        <v>1338</v>
      </c>
      <c r="M35" s="74">
        <v>963</v>
      </c>
      <c r="N35" s="179">
        <f>(1262-J35)/1262</f>
        <v>-6.1014263074484945E-2</v>
      </c>
      <c r="O35" s="179">
        <f>(917-I35)/917</f>
        <v>-5.0163576881134132E-2</v>
      </c>
      <c r="P35" s="179">
        <f>(1262-L35)/1262</f>
        <v>-6.0221870047543584E-2</v>
      </c>
      <c r="Q35" s="179">
        <f>(917-K35)/917</f>
        <v>-5.0163576881134132E-2</v>
      </c>
      <c r="R35" s="179">
        <f>(1262-L35)/1262</f>
        <v>-6.0221870047543584E-2</v>
      </c>
      <c r="S35" s="179">
        <f>(917-M35)/917</f>
        <v>-5.0163576881134132E-2</v>
      </c>
    </row>
    <row r="36" spans="1:19" x14ac:dyDescent="0.3">
      <c r="A36" s="256"/>
      <c r="B36" s="177" t="s">
        <v>182</v>
      </c>
      <c r="C36" s="259"/>
      <c r="D36" s="253"/>
      <c r="E36" s="261"/>
      <c r="F36" s="253"/>
      <c r="G36" s="74">
        <v>827</v>
      </c>
      <c r="H36" s="74">
        <v>962</v>
      </c>
      <c r="I36" s="125">
        <v>622</v>
      </c>
      <c r="J36" s="125">
        <v>962</v>
      </c>
      <c r="K36" s="125">
        <v>621</v>
      </c>
      <c r="L36" s="125">
        <v>962</v>
      </c>
      <c r="M36" s="125">
        <v>620</v>
      </c>
      <c r="N36" s="179">
        <f>(917-H36)/917</f>
        <v>-4.9073064340239912E-2</v>
      </c>
      <c r="O36" s="179">
        <f>(593-I36)/593</f>
        <v>-4.8903878583473864E-2</v>
      </c>
      <c r="P36" s="179">
        <f>(917-J36)/917</f>
        <v>-4.9073064340239912E-2</v>
      </c>
      <c r="Q36" s="179">
        <f>(593-K36)/593</f>
        <v>-4.7217537942664416E-2</v>
      </c>
      <c r="R36" s="179">
        <f>(917-L36)/917</f>
        <v>-4.9073064340239912E-2</v>
      </c>
      <c r="S36" s="179">
        <f>(593-M36)/593</f>
        <v>-4.5531197301854974E-2</v>
      </c>
    </row>
    <row r="37" spans="1:19" x14ac:dyDescent="0.3">
      <c r="A37" s="256"/>
      <c r="B37" s="177" t="s">
        <v>183</v>
      </c>
      <c r="C37" s="264"/>
      <c r="D37" s="265"/>
      <c r="E37" s="261"/>
      <c r="F37" s="265"/>
      <c r="G37" s="74">
        <v>803</v>
      </c>
      <c r="H37" s="74">
        <v>621</v>
      </c>
      <c r="I37" s="125">
        <v>353</v>
      </c>
      <c r="J37" s="195">
        <v>620</v>
      </c>
      <c r="K37" s="195">
        <v>353</v>
      </c>
      <c r="L37" s="195">
        <v>619</v>
      </c>
      <c r="M37" s="195">
        <v>353</v>
      </c>
      <c r="N37" s="179">
        <f>(593-H37)/593</f>
        <v>-4.7217537942664416E-2</v>
      </c>
      <c r="O37" s="196">
        <f>(504-I37)/504</f>
        <v>0.29960317460317459</v>
      </c>
      <c r="P37" s="179">
        <f>(593-J37)/593</f>
        <v>-4.5531197301854974E-2</v>
      </c>
      <c r="Q37" s="196">
        <f>(504-K37)/504</f>
        <v>0.29960317460317459</v>
      </c>
      <c r="R37" s="179">
        <f>(593-L37)/593</f>
        <v>-4.3844856661045532E-2</v>
      </c>
      <c r="S37" s="196">
        <f>(504-M37)/504</f>
        <v>0.29960317460317459</v>
      </c>
    </row>
    <row r="38" spans="1:19" ht="14" customHeight="1" x14ac:dyDescent="0.3">
      <c r="A38" s="180"/>
      <c r="B38" s="180"/>
      <c r="C38" s="263" t="s">
        <v>495</v>
      </c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</row>
    <row r="39" spans="1:19" x14ac:dyDescent="0.3">
      <c r="A39" s="98">
        <v>5</v>
      </c>
      <c r="B39" s="98"/>
      <c r="C39" s="181" t="s">
        <v>496</v>
      </c>
      <c r="D39" s="181"/>
      <c r="E39" s="181"/>
      <c r="F39" s="181"/>
      <c r="G39" s="182" t="s">
        <v>132</v>
      </c>
      <c r="H39" s="182" t="s">
        <v>153</v>
      </c>
      <c r="I39" s="99" t="s">
        <v>212</v>
      </c>
      <c r="J39" s="183" t="s">
        <v>154</v>
      </c>
      <c r="K39" s="183" t="s">
        <v>133</v>
      </c>
      <c r="L39" s="183" t="s">
        <v>134</v>
      </c>
      <c r="M39" s="183" t="s">
        <v>134</v>
      </c>
      <c r="N39" s="183" t="s">
        <v>134</v>
      </c>
      <c r="O39" s="183"/>
      <c r="P39" s="183"/>
      <c r="Q39" s="97"/>
      <c r="R39" s="97"/>
      <c r="S39" s="97"/>
    </row>
    <row r="40" spans="1:19" ht="28" customHeight="1" x14ac:dyDescent="0.3">
      <c r="A40" s="256"/>
      <c r="B40" s="257" t="s">
        <v>184</v>
      </c>
      <c r="C40" s="259" t="s">
        <v>605</v>
      </c>
      <c r="D40" s="259" t="s">
        <v>135</v>
      </c>
      <c r="E40" s="260" t="s">
        <v>561</v>
      </c>
      <c r="F40" s="250"/>
      <c r="G40" s="74" t="s">
        <v>136</v>
      </c>
      <c r="H40" s="75" t="s">
        <v>155</v>
      </c>
      <c r="I40" s="75" t="s">
        <v>155</v>
      </c>
      <c r="J40" s="75" t="s">
        <v>155</v>
      </c>
      <c r="K40" s="99" t="s">
        <v>137</v>
      </c>
      <c r="L40" s="99" t="s">
        <v>487</v>
      </c>
      <c r="M40" s="99" t="s">
        <v>487</v>
      </c>
      <c r="N40" s="99" t="s">
        <v>487</v>
      </c>
      <c r="O40" s="99"/>
      <c r="P40" s="99"/>
      <c r="Q40" s="97"/>
      <c r="R40" s="97"/>
      <c r="S40" s="97"/>
    </row>
    <row r="41" spans="1:19" ht="28" customHeight="1" x14ac:dyDescent="0.3">
      <c r="A41" s="256"/>
      <c r="B41" s="258"/>
      <c r="C41" s="259"/>
      <c r="D41" s="259"/>
      <c r="E41" s="261"/>
      <c r="F41" s="250"/>
      <c r="G41" s="74" t="s">
        <v>138</v>
      </c>
      <c r="H41" s="74">
        <v>193.7</v>
      </c>
      <c r="I41" s="74">
        <v>193.7</v>
      </c>
      <c r="J41" s="74">
        <v>193.7</v>
      </c>
      <c r="K41" s="74">
        <v>195</v>
      </c>
      <c r="L41" s="176">
        <f>(K41-H41)/K41</f>
        <v>6.6666666666667252E-3</v>
      </c>
      <c r="M41" s="176">
        <f>(K41-I41)/K41</f>
        <v>6.6666666666667252E-3</v>
      </c>
      <c r="N41" s="176">
        <f>(K41-J41)/K41</f>
        <v>6.6666666666667252E-3</v>
      </c>
      <c r="O41" s="99"/>
      <c r="P41" s="99"/>
      <c r="Q41" s="97"/>
      <c r="R41" s="97"/>
      <c r="S41" s="97"/>
    </row>
    <row r="42" spans="1:19" ht="28" customHeight="1" x14ac:dyDescent="0.3">
      <c r="A42" s="256"/>
      <c r="B42" s="99" t="s">
        <v>185</v>
      </c>
      <c r="C42" s="259"/>
      <c r="D42" s="259"/>
      <c r="E42" s="261"/>
      <c r="F42" s="250"/>
      <c r="G42" s="74" t="s">
        <v>139</v>
      </c>
      <c r="H42" s="74">
        <v>165.8</v>
      </c>
      <c r="I42" s="74">
        <v>165.8</v>
      </c>
      <c r="J42" s="74">
        <v>165.8</v>
      </c>
      <c r="K42" s="74">
        <v>165</v>
      </c>
      <c r="L42" s="176">
        <f t="shared" ref="L42:L43" si="6">(K42-H42)/K42</f>
        <v>-4.848484848484917E-3</v>
      </c>
      <c r="M42" s="176">
        <f t="shared" ref="M42:M43" si="7">(K42-I42)/K42</f>
        <v>-4.848484848484917E-3</v>
      </c>
      <c r="N42" s="176">
        <f t="shared" ref="N42:N43" si="8">(K42-J42)/K42</f>
        <v>-4.848484848484917E-3</v>
      </c>
      <c r="O42" s="99"/>
      <c r="P42" s="99"/>
      <c r="Q42" s="97"/>
      <c r="R42" s="97"/>
      <c r="S42" s="97"/>
    </row>
    <row r="43" spans="1:19" ht="28" customHeight="1" x14ac:dyDescent="0.3">
      <c r="A43" s="256"/>
      <c r="B43" s="99" t="s">
        <v>186</v>
      </c>
      <c r="C43" s="259"/>
      <c r="D43" s="259"/>
      <c r="E43" s="261"/>
      <c r="F43" s="250"/>
      <c r="G43" s="74" t="s">
        <v>140</v>
      </c>
      <c r="H43" s="74">
        <v>157.5</v>
      </c>
      <c r="I43" s="74">
        <v>157.5</v>
      </c>
      <c r="J43" s="74">
        <v>157.5</v>
      </c>
      <c r="K43" s="74">
        <v>156</v>
      </c>
      <c r="L43" s="176">
        <f t="shared" si="6"/>
        <v>-9.6153846153846159E-3</v>
      </c>
      <c r="M43" s="176">
        <f t="shared" si="7"/>
        <v>-9.6153846153846159E-3</v>
      </c>
      <c r="N43" s="176">
        <f t="shared" si="8"/>
        <v>-9.6153846153846159E-3</v>
      </c>
      <c r="O43" s="99"/>
      <c r="P43" s="99"/>
      <c r="Q43" s="97"/>
      <c r="R43" s="97"/>
      <c r="S43" s="97"/>
    </row>
    <row r="44" spans="1:19" x14ac:dyDescent="0.3">
      <c r="A44" s="98">
        <v>6</v>
      </c>
      <c r="B44" s="98"/>
      <c r="C44" s="100" t="s">
        <v>497</v>
      </c>
      <c r="D44" s="174"/>
      <c r="E44" s="178"/>
      <c r="F44" s="174"/>
      <c r="G44" s="74"/>
      <c r="H44" s="74"/>
      <c r="I44" s="74"/>
      <c r="J44" s="74"/>
      <c r="K44" s="99"/>
      <c r="L44" s="99"/>
      <c r="M44" s="99"/>
      <c r="N44" s="99"/>
      <c r="O44" s="99"/>
      <c r="P44" s="99"/>
      <c r="Q44" s="166"/>
      <c r="R44" s="166"/>
      <c r="S44" s="166"/>
    </row>
    <row r="45" spans="1:19" ht="28" customHeight="1" x14ac:dyDescent="0.3">
      <c r="A45" s="256"/>
      <c r="B45" s="262" t="s">
        <v>187</v>
      </c>
      <c r="C45" s="259" t="s">
        <v>604</v>
      </c>
      <c r="D45" s="253" t="s">
        <v>151</v>
      </c>
      <c r="E45" s="260" t="s">
        <v>564</v>
      </c>
      <c r="F45" s="253"/>
      <c r="G45" s="177" t="s">
        <v>132</v>
      </c>
      <c r="H45" s="251" t="s">
        <v>159</v>
      </c>
      <c r="I45" s="252"/>
      <c r="J45" s="251" t="s">
        <v>211</v>
      </c>
      <c r="K45" s="252"/>
      <c r="L45" s="251" t="s">
        <v>160</v>
      </c>
      <c r="M45" s="252"/>
      <c r="N45" s="99" t="s">
        <v>143</v>
      </c>
      <c r="O45" s="99" t="s">
        <v>144</v>
      </c>
      <c r="P45" s="99" t="s">
        <v>143</v>
      </c>
      <c r="Q45" s="99" t="s">
        <v>144</v>
      </c>
      <c r="R45" s="99" t="s">
        <v>143</v>
      </c>
      <c r="S45" s="99" t="s">
        <v>144</v>
      </c>
    </row>
    <row r="46" spans="1:19" ht="28" customHeight="1" x14ac:dyDescent="0.3">
      <c r="A46" s="256"/>
      <c r="B46" s="262"/>
      <c r="C46" s="259"/>
      <c r="D46" s="253"/>
      <c r="E46" s="261"/>
      <c r="F46" s="253"/>
      <c r="G46" s="75" t="s">
        <v>158</v>
      </c>
      <c r="H46" s="74" t="s">
        <v>145</v>
      </c>
      <c r="I46" s="74" t="s">
        <v>146</v>
      </c>
      <c r="J46" s="74" t="s">
        <v>145</v>
      </c>
      <c r="K46" s="74" t="s">
        <v>146</v>
      </c>
      <c r="L46" s="74" t="s">
        <v>145</v>
      </c>
      <c r="M46" s="74" t="s">
        <v>146</v>
      </c>
      <c r="N46" s="251" t="s">
        <v>159</v>
      </c>
      <c r="O46" s="252"/>
      <c r="P46" s="251" t="s">
        <v>212</v>
      </c>
      <c r="Q46" s="252"/>
      <c r="R46" s="251" t="s">
        <v>160</v>
      </c>
      <c r="S46" s="252"/>
    </row>
    <row r="47" spans="1:19" ht="28" customHeight="1" x14ac:dyDescent="0.3">
      <c r="A47" s="256"/>
      <c r="B47" s="177" t="s">
        <v>188</v>
      </c>
      <c r="C47" s="259"/>
      <c r="D47" s="253"/>
      <c r="E47" s="261"/>
      <c r="F47" s="253"/>
      <c r="G47" s="74">
        <v>193.7</v>
      </c>
      <c r="H47" s="125">
        <v>2175</v>
      </c>
      <c r="I47" s="125">
        <v>1708</v>
      </c>
      <c r="J47" s="125">
        <v>2171</v>
      </c>
      <c r="K47" s="125">
        <v>1704</v>
      </c>
      <c r="L47" s="125">
        <v>2171</v>
      </c>
      <c r="M47" s="125">
        <v>1705</v>
      </c>
      <c r="N47" s="179">
        <f>(H47-2019)/2019</f>
        <v>7.7265973254086184E-2</v>
      </c>
      <c r="O47" s="179">
        <f>(1628-I47)/1628</f>
        <v>-4.9140049140049137E-2</v>
      </c>
      <c r="P47" s="179">
        <f>(J47-2019)/2019</f>
        <v>7.5284794452699352E-2</v>
      </c>
      <c r="Q47" s="179">
        <f>(1628-K47)/1628</f>
        <v>-4.6683046683046681E-2</v>
      </c>
      <c r="R47" s="179">
        <f>(L47-2019)/2019</f>
        <v>7.5284794452699352E-2</v>
      </c>
      <c r="S47" s="179">
        <f>(1628-M47)/1628</f>
        <v>-4.72972972972973E-2</v>
      </c>
    </row>
    <row r="48" spans="1:19" ht="28" customHeight="1" x14ac:dyDescent="0.3">
      <c r="A48" s="256"/>
      <c r="B48" s="177" t="s">
        <v>189</v>
      </c>
      <c r="C48" s="259"/>
      <c r="D48" s="253"/>
      <c r="E48" s="261"/>
      <c r="F48" s="253"/>
      <c r="G48" s="74">
        <v>165.8</v>
      </c>
      <c r="H48" s="125">
        <v>1707</v>
      </c>
      <c r="I48" s="125">
        <v>1333</v>
      </c>
      <c r="J48" s="125">
        <v>1703</v>
      </c>
      <c r="K48" s="125">
        <v>1332</v>
      </c>
      <c r="L48" s="125">
        <v>1704</v>
      </c>
      <c r="M48" s="125">
        <v>1332</v>
      </c>
      <c r="N48" s="179">
        <f>(1628-H48)/1628</f>
        <v>-4.8525798525798525E-2</v>
      </c>
      <c r="O48" s="179">
        <f>(1262-I48)/1262</f>
        <v>-5.6259904912836764E-2</v>
      </c>
      <c r="P48" s="179">
        <f>(1628-J48)/1628</f>
        <v>-4.6068796068796068E-2</v>
      </c>
      <c r="Q48" s="179">
        <f>(1262-K48)/1262</f>
        <v>-5.5467511885895403E-2</v>
      </c>
      <c r="R48" s="179">
        <f>(1628-L48)/1628</f>
        <v>-4.6683046683046681E-2</v>
      </c>
      <c r="S48" s="179">
        <f>(1262-M48)/1262</f>
        <v>-5.5467511885895403E-2</v>
      </c>
    </row>
    <row r="49" spans="1:19" ht="28" customHeight="1" x14ac:dyDescent="0.3">
      <c r="A49" s="256"/>
      <c r="B49" s="177" t="s">
        <v>190</v>
      </c>
      <c r="C49" s="259"/>
      <c r="D49" s="253"/>
      <c r="E49" s="261"/>
      <c r="F49" s="253"/>
      <c r="G49" s="74">
        <v>157.5</v>
      </c>
      <c r="H49" s="125">
        <v>1332</v>
      </c>
      <c r="I49" s="125">
        <v>956</v>
      </c>
      <c r="J49" s="125">
        <v>1331</v>
      </c>
      <c r="K49" s="125">
        <v>955</v>
      </c>
      <c r="L49" s="125">
        <v>1331</v>
      </c>
      <c r="M49" s="125">
        <v>955</v>
      </c>
      <c r="N49" s="179">
        <f>(1262-J49)/1262</f>
        <v>-5.4675118858954042E-2</v>
      </c>
      <c r="O49" s="196">
        <f>(1160-I49)/1160</f>
        <v>0.17586206896551723</v>
      </c>
      <c r="P49" s="179">
        <f>(1262-L49)/1262</f>
        <v>-5.4675118858954042E-2</v>
      </c>
      <c r="Q49" s="196">
        <f>(1160-K49)/1160</f>
        <v>0.17672413793103448</v>
      </c>
      <c r="R49" s="179">
        <f>(1262-L49)/1262</f>
        <v>-5.4675118858954042E-2</v>
      </c>
      <c r="S49" s="196">
        <f>(1160-M49)/1160</f>
        <v>0.17672413793103448</v>
      </c>
    </row>
    <row r="50" spans="1:19" ht="14" customHeight="1" x14ac:dyDescent="0.3">
      <c r="A50" s="180"/>
      <c r="B50" s="180"/>
      <c r="C50" s="248" t="s">
        <v>490</v>
      </c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</row>
    <row r="51" spans="1:19" x14ac:dyDescent="0.3">
      <c r="A51" s="98">
        <v>7</v>
      </c>
      <c r="B51" s="98"/>
      <c r="C51" s="174" t="s">
        <v>491</v>
      </c>
      <c r="D51" s="174"/>
      <c r="E51" s="174"/>
      <c r="F51" s="174"/>
      <c r="G51" s="177" t="s">
        <v>132</v>
      </c>
      <c r="H51" s="177" t="s">
        <v>153</v>
      </c>
      <c r="I51" s="99" t="s">
        <v>212</v>
      </c>
      <c r="J51" s="99" t="s">
        <v>154</v>
      </c>
      <c r="K51" s="99" t="s">
        <v>133</v>
      </c>
      <c r="L51" s="99" t="s">
        <v>134</v>
      </c>
      <c r="M51" s="99" t="s">
        <v>134</v>
      </c>
      <c r="N51" s="99" t="s">
        <v>134</v>
      </c>
      <c r="O51" s="99"/>
      <c r="P51" s="99"/>
      <c r="Q51" s="97"/>
      <c r="R51" s="97"/>
      <c r="S51" s="97"/>
    </row>
    <row r="52" spans="1:19" ht="28" customHeight="1" x14ac:dyDescent="0.3">
      <c r="A52" s="256"/>
      <c r="B52" s="257" t="s">
        <v>191</v>
      </c>
      <c r="C52" s="259" t="s">
        <v>600</v>
      </c>
      <c r="D52" s="259" t="s">
        <v>135</v>
      </c>
      <c r="E52" s="260" t="s">
        <v>561</v>
      </c>
      <c r="F52" s="250"/>
      <c r="G52" s="74" t="s">
        <v>136</v>
      </c>
      <c r="H52" s="75" t="s">
        <v>156</v>
      </c>
      <c r="I52" s="75" t="s">
        <v>156</v>
      </c>
      <c r="J52" s="75" t="s">
        <v>156</v>
      </c>
      <c r="K52" s="99" t="s">
        <v>137</v>
      </c>
      <c r="L52" s="99" t="s">
        <v>487</v>
      </c>
      <c r="M52" s="99" t="s">
        <v>487</v>
      </c>
      <c r="N52" s="99" t="s">
        <v>487</v>
      </c>
      <c r="O52" s="99"/>
      <c r="P52" s="99"/>
      <c r="Q52" s="97"/>
      <c r="R52" s="97"/>
      <c r="S52" s="97"/>
    </row>
    <row r="53" spans="1:19" ht="28" customHeight="1" x14ac:dyDescent="0.3">
      <c r="A53" s="256"/>
      <c r="B53" s="258"/>
      <c r="C53" s="259"/>
      <c r="D53" s="259"/>
      <c r="E53" s="261"/>
      <c r="F53" s="250"/>
      <c r="G53" s="74" t="s">
        <v>138</v>
      </c>
      <c r="H53" s="74">
        <v>29.5</v>
      </c>
      <c r="I53" s="74">
        <v>29.5</v>
      </c>
      <c r="J53" s="74">
        <v>29.5</v>
      </c>
      <c r="K53" s="74">
        <v>29.25</v>
      </c>
      <c r="L53" s="176">
        <f>(K53-H53)/K53</f>
        <v>-8.5470085470085479E-3</v>
      </c>
      <c r="M53" s="176">
        <f>(K53-I53)/K53</f>
        <v>-8.5470085470085479E-3</v>
      </c>
      <c r="N53" s="176">
        <f>(K53-J53)/K53</f>
        <v>-8.5470085470085479E-3</v>
      </c>
      <c r="O53" s="99"/>
      <c r="P53" s="99"/>
      <c r="Q53" s="97"/>
      <c r="R53" s="97"/>
      <c r="S53" s="97"/>
    </row>
    <row r="54" spans="1:19" ht="28" customHeight="1" x14ac:dyDescent="0.3">
      <c r="A54" s="256"/>
      <c r="B54" s="99" t="s">
        <v>192</v>
      </c>
      <c r="C54" s="259"/>
      <c r="D54" s="259"/>
      <c r="E54" s="261"/>
      <c r="F54" s="250"/>
      <c r="G54" s="74" t="s">
        <v>139</v>
      </c>
      <c r="H54" s="74">
        <v>25.1</v>
      </c>
      <c r="I54" s="74">
        <v>25.1</v>
      </c>
      <c r="J54" s="74">
        <v>25.1</v>
      </c>
      <c r="K54" s="74">
        <v>24.75</v>
      </c>
      <c r="L54" s="176">
        <f t="shared" ref="L54:L55" si="9">(K54-H54)/K54</f>
        <v>-1.41414141414142E-2</v>
      </c>
      <c r="M54" s="176">
        <f t="shared" ref="M54:M55" si="10">(K54-I54)/K54</f>
        <v>-1.41414141414142E-2</v>
      </c>
      <c r="N54" s="176">
        <f t="shared" ref="N54:N55" si="11">(K54-J54)/K54</f>
        <v>-1.41414141414142E-2</v>
      </c>
      <c r="O54" s="99"/>
      <c r="P54" s="99"/>
      <c r="Q54" s="97"/>
      <c r="R54" s="97"/>
      <c r="S54" s="97"/>
    </row>
    <row r="55" spans="1:19" ht="28" customHeight="1" x14ac:dyDescent="0.3">
      <c r="A55" s="256"/>
      <c r="B55" s="99" t="s">
        <v>193</v>
      </c>
      <c r="C55" s="259"/>
      <c r="D55" s="259"/>
      <c r="E55" s="261"/>
      <c r="F55" s="250"/>
      <c r="G55" s="74" t="s">
        <v>140</v>
      </c>
      <c r="H55" s="74">
        <v>23.8</v>
      </c>
      <c r="I55" s="74">
        <v>23.8</v>
      </c>
      <c r="J55" s="74">
        <v>23.8</v>
      </c>
      <c r="K55" s="74">
        <v>23.4</v>
      </c>
      <c r="L55" s="176">
        <f t="shared" si="9"/>
        <v>-1.7094017094017186E-2</v>
      </c>
      <c r="M55" s="176">
        <f t="shared" si="10"/>
        <v>-1.7094017094017186E-2</v>
      </c>
      <c r="N55" s="176">
        <f t="shared" si="11"/>
        <v>-1.7094017094017186E-2</v>
      </c>
      <c r="O55" s="99"/>
      <c r="P55" s="99"/>
      <c r="Q55" s="97"/>
      <c r="R55" s="97"/>
      <c r="S55" s="97"/>
    </row>
    <row r="56" spans="1:19" x14ac:dyDescent="0.3">
      <c r="A56" s="98">
        <v>8</v>
      </c>
      <c r="B56" s="98"/>
      <c r="C56" s="100" t="s">
        <v>489</v>
      </c>
      <c r="D56" s="174"/>
      <c r="E56" s="178"/>
      <c r="F56" s="174"/>
      <c r="G56" s="74"/>
      <c r="H56" s="74"/>
      <c r="I56" s="74"/>
      <c r="J56" s="74"/>
      <c r="K56" s="99"/>
      <c r="L56" s="99"/>
      <c r="M56" s="99"/>
      <c r="N56" s="99"/>
      <c r="O56" s="99"/>
      <c r="P56" s="99"/>
      <c r="Q56" s="97"/>
      <c r="R56" s="97"/>
      <c r="S56" s="97"/>
    </row>
    <row r="57" spans="1:19" ht="28" customHeight="1" x14ac:dyDescent="0.3">
      <c r="A57" s="256"/>
      <c r="B57" s="262" t="s">
        <v>194</v>
      </c>
      <c r="C57" s="259" t="s">
        <v>601</v>
      </c>
      <c r="D57" s="253" t="s">
        <v>602</v>
      </c>
      <c r="E57" s="260" t="s">
        <v>564</v>
      </c>
      <c r="F57" s="253"/>
      <c r="G57" s="184" t="s">
        <v>132</v>
      </c>
      <c r="H57" s="251" t="s">
        <v>159</v>
      </c>
      <c r="I57" s="252"/>
      <c r="J57" s="251" t="s">
        <v>211</v>
      </c>
      <c r="K57" s="252"/>
      <c r="L57" s="251" t="s">
        <v>160</v>
      </c>
      <c r="M57" s="252"/>
      <c r="N57" s="99" t="s">
        <v>143</v>
      </c>
      <c r="O57" s="99" t="s">
        <v>144</v>
      </c>
      <c r="P57" s="99" t="s">
        <v>143</v>
      </c>
      <c r="Q57" s="99" t="s">
        <v>144</v>
      </c>
      <c r="R57" s="99" t="s">
        <v>143</v>
      </c>
      <c r="S57" s="99" t="s">
        <v>144</v>
      </c>
    </row>
    <row r="58" spans="1:19" ht="28" customHeight="1" x14ac:dyDescent="0.3">
      <c r="A58" s="256"/>
      <c r="B58" s="262"/>
      <c r="C58" s="259"/>
      <c r="D58" s="253"/>
      <c r="E58" s="261"/>
      <c r="F58" s="253"/>
      <c r="G58" s="75" t="s">
        <v>157</v>
      </c>
      <c r="H58" s="74" t="s">
        <v>145</v>
      </c>
      <c r="I58" s="74" t="s">
        <v>146</v>
      </c>
      <c r="J58" s="74" t="s">
        <v>145</v>
      </c>
      <c r="K58" s="74" t="s">
        <v>146</v>
      </c>
      <c r="L58" s="74" t="s">
        <v>145</v>
      </c>
      <c r="M58" s="74" t="s">
        <v>146</v>
      </c>
      <c r="N58" s="251" t="s">
        <v>159</v>
      </c>
      <c r="O58" s="252"/>
      <c r="P58" s="251" t="s">
        <v>212</v>
      </c>
      <c r="Q58" s="252"/>
      <c r="R58" s="251" t="s">
        <v>160</v>
      </c>
      <c r="S58" s="252"/>
    </row>
    <row r="59" spans="1:19" ht="28" customHeight="1" x14ac:dyDescent="0.3">
      <c r="A59" s="256"/>
      <c r="B59" s="177" t="s">
        <v>195</v>
      </c>
      <c r="C59" s="259"/>
      <c r="D59" s="253"/>
      <c r="E59" s="261"/>
      <c r="F59" s="253"/>
      <c r="G59" s="74">
        <v>29.5</v>
      </c>
      <c r="H59" s="125">
        <v>2177</v>
      </c>
      <c r="I59" s="125">
        <v>1708</v>
      </c>
      <c r="J59" s="125">
        <v>2179</v>
      </c>
      <c r="K59" s="125">
        <v>1710</v>
      </c>
      <c r="L59" s="125">
        <v>2176</v>
      </c>
      <c r="M59" s="125">
        <v>1707</v>
      </c>
      <c r="N59" s="179">
        <f>(H59-2019)/2019</f>
        <v>7.8256562654779593E-2</v>
      </c>
      <c r="O59" s="179">
        <f>(1628-I59)/1628</f>
        <v>-4.9140049140049137E-2</v>
      </c>
      <c r="P59" s="179">
        <f>(J59-2019)/2019</f>
        <v>7.9247152055473002E-2</v>
      </c>
      <c r="Q59" s="179">
        <f>(1628-K59)/1628</f>
        <v>-5.0368550368550369E-2</v>
      </c>
      <c r="R59" s="179">
        <f>(L59-2019)/2019</f>
        <v>7.7761267954432889E-2</v>
      </c>
      <c r="S59" s="179">
        <f>(1628-M59)/1628</f>
        <v>-4.8525798525798525E-2</v>
      </c>
    </row>
    <row r="60" spans="1:19" ht="28" customHeight="1" x14ac:dyDescent="0.3">
      <c r="A60" s="256"/>
      <c r="B60" s="177" t="s">
        <v>196</v>
      </c>
      <c r="C60" s="259"/>
      <c r="D60" s="253"/>
      <c r="E60" s="261"/>
      <c r="F60" s="253"/>
      <c r="G60" s="74">
        <v>25.1</v>
      </c>
      <c r="H60" s="125">
        <v>1707</v>
      </c>
      <c r="I60" s="125">
        <v>1334</v>
      </c>
      <c r="J60" s="125">
        <v>1709</v>
      </c>
      <c r="K60" s="125">
        <v>1333</v>
      </c>
      <c r="L60" s="125">
        <v>1706</v>
      </c>
      <c r="M60" s="125">
        <v>1334</v>
      </c>
      <c r="N60" s="179">
        <f>(1628-H60)/1628</f>
        <v>-4.8525798525798525E-2</v>
      </c>
      <c r="O60" s="179">
        <f>(1262-I60)/1262</f>
        <v>-5.7052297939778132E-2</v>
      </c>
      <c r="P60" s="179">
        <f>(1628-J60)/1628</f>
        <v>-4.9754299754299756E-2</v>
      </c>
      <c r="Q60" s="179">
        <f>(1262-K60)/1262</f>
        <v>-5.6259904912836764E-2</v>
      </c>
      <c r="R60" s="179">
        <f>(1628-L60)/1628</f>
        <v>-4.7911547911547912E-2</v>
      </c>
      <c r="S60" s="179">
        <f>(1262-M60)/1262</f>
        <v>-5.7052297939778132E-2</v>
      </c>
    </row>
    <row r="61" spans="1:19" ht="28" customHeight="1" x14ac:dyDescent="0.3">
      <c r="A61" s="256"/>
      <c r="B61" s="177" t="s">
        <v>197</v>
      </c>
      <c r="C61" s="259"/>
      <c r="D61" s="253"/>
      <c r="E61" s="261"/>
      <c r="F61" s="253"/>
      <c r="G61" s="74">
        <v>23.8</v>
      </c>
      <c r="H61" s="125">
        <v>1333</v>
      </c>
      <c r="I61" s="125">
        <v>958</v>
      </c>
      <c r="J61" s="125">
        <v>1332</v>
      </c>
      <c r="K61" s="125">
        <v>957</v>
      </c>
      <c r="L61" s="125">
        <v>1333</v>
      </c>
      <c r="M61" s="125">
        <v>957</v>
      </c>
      <c r="N61" s="179">
        <f>(1262-H61)/1262</f>
        <v>-5.6259904912836764E-2</v>
      </c>
      <c r="O61" s="196">
        <f>(1160-I61)/1160</f>
        <v>0.17413793103448275</v>
      </c>
      <c r="P61" s="179">
        <f>(1262-L61)/1262</f>
        <v>-5.6259904912836764E-2</v>
      </c>
      <c r="Q61" s="196">
        <f>(1160-K61)/1160</f>
        <v>0.17499999999999999</v>
      </c>
      <c r="R61" s="179">
        <f>(1262-L61)/1262</f>
        <v>-5.6259904912836764E-2</v>
      </c>
      <c r="S61" s="196">
        <f>(1160-M61)/1160</f>
        <v>0.17499999999999999</v>
      </c>
    </row>
    <row r="63" spans="1:19" x14ac:dyDescent="0.3">
      <c r="A63" t="s">
        <v>592</v>
      </c>
    </row>
  </sheetData>
  <mergeCells count="80">
    <mergeCell ref="A1:F2"/>
    <mergeCell ref="C3:F3"/>
    <mergeCell ref="A4:F4"/>
    <mergeCell ref="A8:A13"/>
    <mergeCell ref="B8:B9"/>
    <mergeCell ref="C8:C13"/>
    <mergeCell ref="D8:D13"/>
    <mergeCell ref="E8:E13"/>
    <mergeCell ref="A15:A21"/>
    <mergeCell ref="B15:B16"/>
    <mergeCell ref="C15:C21"/>
    <mergeCell ref="D15:D21"/>
    <mergeCell ref="E15:E21"/>
    <mergeCell ref="C38:S38"/>
    <mergeCell ref="H31:I31"/>
    <mergeCell ref="J31:K31"/>
    <mergeCell ref="A24:A29"/>
    <mergeCell ref="B24:B25"/>
    <mergeCell ref="C24:C29"/>
    <mergeCell ref="D24:D29"/>
    <mergeCell ref="E24:E29"/>
    <mergeCell ref="L31:M31"/>
    <mergeCell ref="A31:A37"/>
    <mergeCell ref="B31:B32"/>
    <mergeCell ref="C31:C37"/>
    <mergeCell ref="D31:D37"/>
    <mergeCell ref="E31:E37"/>
    <mergeCell ref="F31:F37"/>
    <mergeCell ref="N32:O32"/>
    <mergeCell ref="C45:C49"/>
    <mergeCell ref="D45:D49"/>
    <mergeCell ref="E45:E49"/>
    <mergeCell ref="F40:F43"/>
    <mergeCell ref="A40:A43"/>
    <mergeCell ref="B40:B41"/>
    <mergeCell ref="C40:C43"/>
    <mergeCell ref="D40:D43"/>
    <mergeCell ref="E40:E43"/>
    <mergeCell ref="P32:Q32"/>
    <mergeCell ref="R32:S32"/>
    <mergeCell ref="F57:F61"/>
    <mergeCell ref="A52:A55"/>
    <mergeCell ref="B52:B53"/>
    <mergeCell ref="C52:C55"/>
    <mergeCell ref="D52:D55"/>
    <mergeCell ref="E52:E55"/>
    <mergeCell ref="F52:F55"/>
    <mergeCell ref="A57:A61"/>
    <mergeCell ref="B57:B58"/>
    <mergeCell ref="C57:C61"/>
    <mergeCell ref="D57:D61"/>
    <mergeCell ref="E57:E61"/>
    <mergeCell ref="A45:A49"/>
    <mergeCell ref="B45:B46"/>
    <mergeCell ref="H15:I15"/>
    <mergeCell ref="J15:K15"/>
    <mergeCell ref="L15:M15"/>
    <mergeCell ref="F5:S5"/>
    <mergeCell ref="C6:S6"/>
    <mergeCell ref="F15:F21"/>
    <mergeCell ref="F8:F13"/>
    <mergeCell ref="N16:O16"/>
    <mergeCell ref="P16:Q16"/>
    <mergeCell ref="R16:S16"/>
    <mergeCell ref="C22:S22"/>
    <mergeCell ref="F24:F29"/>
    <mergeCell ref="P46:Q46"/>
    <mergeCell ref="R46:S46"/>
    <mergeCell ref="N58:O58"/>
    <mergeCell ref="P58:Q58"/>
    <mergeCell ref="R58:S58"/>
    <mergeCell ref="H57:I57"/>
    <mergeCell ref="J57:K57"/>
    <mergeCell ref="L57:M57"/>
    <mergeCell ref="C50:S50"/>
    <mergeCell ref="N46:O46"/>
    <mergeCell ref="F45:F49"/>
    <mergeCell ref="H45:I45"/>
    <mergeCell ref="J45:K45"/>
    <mergeCell ref="L45:M45"/>
  </mergeCells>
  <phoneticPr fontId="4" type="noConversion"/>
  <conditionalFormatting sqref="E8">
    <cfRule type="containsText" dxfId="228" priority="31" operator="containsText" text="By VT">
      <formula>NOT(ISERROR(SEARCH("By VT",E8)))</formula>
    </cfRule>
    <cfRule type="containsText" dxfId="227" priority="32" operator="containsText" text="By VT">
      <formula>NOT(ISERROR(SEARCH("By VT",E8)))</formula>
    </cfRule>
  </conditionalFormatting>
  <conditionalFormatting sqref="E15">
    <cfRule type="cellIs" dxfId="226" priority="38" operator="equal">
      <formula>"Not executed"</formula>
    </cfRule>
    <cfRule type="cellIs" dxfId="225" priority="39" operator="equal">
      <formula>"Failed"</formula>
    </cfRule>
    <cfRule type="cellIs" dxfId="224" priority="40" operator="equal">
      <formula>"Passed"</formula>
    </cfRule>
  </conditionalFormatting>
  <conditionalFormatting sqref="E15">
    <cfRule type="containsText" dxfId="223" priority="36" operator="containsText" text="By VT">
      <formula>NOT(ISERROR(SEARCH("By VT",E15)))</formula>
    </cfRule>
    <cfRule type="containsText" dxfId="222" priority="37" operator="containsText" text="By VT">
      <formula>NOT(ISERROR(SEARCH("By VT",E15)))</formula>
    </cfRule>
  </conditionalFormatting>
  <conditionalFormatting sqref="E8">
    <cfRule type="cellIs" dxfId="221" priority="33" operator="equal">
      <formula>"Not executed"</formula>
    </cfRule>
    <cfRule type="cellIs" dxfId="220" priority="34" operator="equal">
      <formula>"Failed"</formula>
    </cfRule>
    <cfRule type="cellIs" dxfId="219" priority="35" operator="equal">
      <formula>"Passed"</formula>
    </cfRule>
  </conditionalFormatting>
  <conditionalFormatting sqref="E24">
    <cfRule type="containsText" dxfId="218" priority="21" operator="containsText" text="By VT">
      <formula>NOT(ISERROR(SEARCH("By VT",E24)))</formula>
    </cfRule>
    <cfRule type="containsText" dxfId="217" priority="22" operator="containsText" text="By VT">
      <formula>NOT(ISERROR(SEARCH("By VT",E24)))</formula>
    </cfRule>
  </conditionalFormatting>
  <conditionalFormatting sqref="E31">
    <cfRule type="cellIs" dxfId="216" priority="28" operator="equal">
      <formula>"Not executed"</formula>
    </cfRule>
    <cfRule type="cellIs" dxfId="215" priority="29" operator="equal">
      <formula>"Failed"</formula>
    </cfRule>
    <cfRule type="cellIs" dxfId="214" priority="30" operator="equal">
      <formula>"Passed"</formula>
    </cfRule>
  </conditionalFormatting>
  <conditionalFormatting sqref="E31">
    <cfRule type="containsText" dxfId="213" priority="26" operator="containsText" text="By VT">
      <formula>NOT(ISERROR(SEARCH("By VT",E31)))</formula>
    </cfRule>
    <cfRule type="containsText" dxfId="212" priority="27" operator="containsText" text="By VT">
      <formula>NOT(ISERROR(SEARCH("By VT",E31)))</formula>
    </cfRule>
  </conditionalFormatting>
  <conditionalFormatting sqref="E24">
    <cfRule type="cellIs" dxfId="211" priority="23" operator="equal">
      <formula>"Not executed"</formula>
    </cfRule>
    <cfRule type="cellIs" dxfId="210" priority="24" operator="equal">
      <formula>"Failed"</formula>
    </cfRule>
    <cfRule type="cellIs" dxfId="209" priority="25" operator="equal">
      <formula>"Passed"</formula>
    </cfRule>
  </conditionalFormatting>
  <conditionalFormatting sqref="E40">
    <cfRule type="containsText" dxfId="208" priority="11" operator="containsText" text="By VT">
      <formula>NOT(ISERROR(SEARCH("By VT",E40)))</formula>
    </cfRule>
    <cfRule type="containsText" dxfId="207" priority="12" operator="containsText" text="By VT">
      <formula>NOT(ISERROR(SEARCH("By VT",E40)))</formula>
    </cfRule>
  </conditionalFormatting>
  <conditionalFormatting sqref="E45">
    <cfRule type="cellIs" dxfId="206" priority="18" operator="equal">
      <formula>"Not executed"</formula>
    </cfRule>
    <cfRule type="cellIs" dxfId="205" priority="19" operator="equal">
      <formula>"Failed"</formula>
    </cfRule>
    <cfRule type="cellIs" dxfId="204" priority="20" operator="equal">
      <formula>"Passed"</formula>
    </cfRule>
  </conditionalFormatting>
  <conditionalFormatting sqref="E45">
    <cfRule type="containsText" dxfId="203" priority="16" operator="containsText" text="By VT">
      <formula>NOT(ISERROR(SEARCH("By VT",E45)))</formula>
    </cfRule>
    <cfRule type="containsText" dxfId="202" priority="17" operator="containsText" text="By VT">
      <formula>NOT(ISERROR(SEARCH("By VT",E45)))</formula>
    </cfRule>
  </conditionalFormatting>
  <conditionalFormatting sqref="E40">
    <cfRule type="cellIs" dxfId="201" priority="13" operator="equal">
      <formula>"Not executed"</formula>
    </cfRule>
    <cfRule type="cellIs" dxfId="200" priority="14" operator="equal">
      <formula>"Failed"</formula>
    </cfRule>
    <cfRule type="cellIs" dxfId="199" priority="15" operator="equal">
      <formula>"Passed"</formula>
    </cfRule>
  </conditionalFormatting>
  <conditionalFormatting sqref="E52">
    <cfRule type="containsText" dxfId="198" priority="1" operator="containsText" text="By VT">
      <formula>NOT(ISERROR(SEARCH("By VT",E52)))</formula>
    </cfRule>
    <cfRule type="containsText" dxfId="197" priority="2" operator="containsText" text="By VT">
      <formula>NOT(ISERROR(SEARCH("By VT",E52)))</formula>
    </cfRule>
  </conditionalFormatting>
  <conditionalFormatting sqref="E57">
    <cfRule type="cellIs" dxfId="196" priority="8" operator="equal">
      <formula>"Not executed"</formula>
    </cfRule>
    <cfRule type="cellIs" dxfId="195" priority="9" operator="equal">
      <formula>"Failed"</formula>
    </cfRule>
    <cfRule type="cellIs" dxfId="194" priority="10" operator="equal">
      <formula>"Passed"</formula>
    </cfRule>
  </conditionalFormatting>
  <conditionalFormatting sqref="E57">
    <cfRule type="containsText" dxfId="193" priority="6" operator="containsText" text="By VT">
      <formula>NOT(ISERROR(SEARCH("By VT",E57)))</formula>
    </cfRule>
    <cfRule type="containsText" dxfId="192" priority="7" operator="containsText" text="By VT">
      <formula>NOT(ISERROR(SEARCH("By VT",E57)))</formula>
    </cfRule>
  </conditionalFormatting>
  <conditionalFormatting sqref="E52">
    <cfRule type="cellIs" dxfId="191" priority="3" operator="equal">
      <formula>"Not executed"</formula>
    </cfRule>
    <cfRule type="cellIs" dxfId="190" priority="4" operator="equal">
      <formula>"Failed"</formula>
    </cfRule>
    <cfRule type="cellIs" dxfId="189" priority="5" operator="equal">
      <formula>"Passed"</formula>
    </cfRule>
  </conditionalFormatting>
  <dataValidations count="1">
    <dataValidation type="list" allowBlank="1" showInputMessage="1" showErrorMessage="1" sqref="E15 E8 E31 E24 E45 E40 E57 E52">
      <formula1>"Pass by VT, Fail by VT, Passed,Failed,Not executed"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selection activeCell="F13" sqref="F13:F17"/>
    </sheetView>
  </sheetViews>
  <sheetFormatPr defaultRowHeight="14" x14ac:dyDescent="0.3"/>
  <cols>
    <col min="2" max="2" width="17.4140625" customWidth="1"/>
    <col min="3" max="3" width="32.6640625" customWidth="1"/>
    <col min="4" max="4" width="27.08203125" customWidth="1"/>
    <col min="5" max="5" width="13" customWidth="1"/>
    <col min="6" max="6" width="13.25" customWidth="1"/>
    <col min="7" max="7" width="21.4140625" customWidth="1"/>
    <col min="8" max="8" width="16.6640625" customWidth="1"/>
    <col min="9" max="9" width="15.58203125" customWidth="1"/>
    <col min="10" max="10" width="12.1640625" customWidth="1"/>
    <col min="11" max="11" width="10.4140625" customWidth="1"/>
    <col min="12" max="12" width="14.4140625" customWidth="1"/>
    <col min="13" max="13" width="17" customWidth="1"/>
  </cols>
  <sheetData>
    <row r="1" spans="1:17" ht="14" customHeight="1" x14ac:dyDescent="0.3">
      <c r="A1" s="287" t="s">
        <v>206</v>
      </c>
      <c r="B1" s="288"/>
      <c r="C1" s="288"/>
      <c r="D1" s="288"/>
      <c r="E1" s="288"/>
      <c r="F1" s="288"/>
      <c r="G1" s="65"/>
      <c r="H1" s="65"/>
      <c r="I1" s="65"/>
      <c r="J1" s="65"/>
      <c r="K1" s="65"/>
      <c r="L1" s="65"/>
      <c r="M1" s="65"/>
      <c r="N1" s="65"/>
    </row>
    <row r="2" spans="1:17" ht="14" customHeight="1" x14ac:dyDescent="0.3">
      <c r="A2" s="287"/>
      <c r="B2" s="288"/>
      <c r="C2" s="288"/>
      <c r="D2" s="288"/>
      <c r="E2" s="288"/>
      <c r="F2" s="288"/>
      <c r="G2" s="65"/>
      <c r="H2" s="65"/>
      <c r="I2" s="65"/>
      <c r="J2" s="65"/>
      <c r="K2" s="65"/>
      <c r="L2" s="65"/>
      <c r="M2" s="65"/>
      <c r="N2" s="65"/>
    </row>
    <row r="3" spans="1:17" x14ac:dyDescent="0.3">
      <c r="A3" s="66" t="s">
        <v>124</v>
      </c>
      <c r="B3" s="67"/>
      <c r="C3" s="272" t="s">
        <v>125</v>
      </c>
      <c r="D3" s="273"/>
      <c r="E3" s="273"/>
      <c r="F3" s="274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4" customHeight="1" x14ac:dyDescent="0.3">
      <c r="A4" s="289" t="s">
        <v>126</v>
      </c>
      <c r="B4" s="277"/>
      <c r="C4" s="277"/>
      <c r="D4" s="277"/>
      <c r="E4" s="277"/>
      <c r="F4" s="277"/>
      <c r="G4" s="65"/>
      <c r="H4" s="65"/>
      <c r="I4" s="65"/>
      <c r="J4" s="65"/>
      <c r="K4" s="65"/>
      <c r="L4" s="65"/>
      <c r="M4" s="65"/>
      <c r="N4" s="65"/>
    </row>
    <row r="5" spans="1:17" ht="14.5" thickBot="1" x14ac:dyDescent="0.35">
      <c r="A5" s="68" t="s">
        <v>127</v>
      </c>
      <c r="B5" s="69" t="s">
        <v>128</v>
      </c>
      <c r="C5" s="72"/>
      <c r="D5" s="71" t="s">
        <v>129</v>
      </c>
      <c r="E5" s="72" t="s">
        <v>130</v>
      </c>
      <c r="F5" s="77"/>
      <c r="G5" s="78" t="s">
        <v>131</v>
      </c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ht="14.5" customHeight="1" thickBot="1" x14ac:dyDescent="0.35">
      <c r="A6" s="188"/>
      <c r="B6" s="188"/>
      <c r="C6" s="290" t="s">
        <v>207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</row>
    <row r="7" spans="1:17" ht="25" customHeight="1" x14ac:dyDescent="0.3">
      <c r="A7" s="292">
        <v>1</v>
      </c>
      <c r="B7" s="292" t="s">
        <v>208</v>
      </c>
      <c r="C7" s="294" t="s">
        <v>610</v>
      </c>
      <c r="D7" s="278" t="s">
        <v>500</v>
      </c>
      <c r="E7" s="281" t="s">
        <v>561</v>
      </c>
      <c r="F7" s="284"/>
      <c r="G7" s="169"/>
      <c r="H7" s="185" t="s">
        <v>198</v>
      </c>
      <c r="I7" s="185" t="s">
        <v>199</v>
      </c>
      <c r="J7" s="185" t="s">
        <v>200</v>
      </c>
      <c r="K7" s="185" t="s">
        <v>201</v>
      </c>
      <c r="L7" s="99" t="s">
        <v>498</v>
      </c>
      <c r="M7" s="99" t="s">
        <v>499</v>
      </c>
    </row>
    <row r="8" spans="1:17" ht="25" customHeight="1" x14ac:dyDescent="0.3">
      <c r="A8" s="292"/>
      <c r="B8" s="292"/>
      <c r="C8" s="295"/>
      <c r="D8" s="279"/>
      <c r="E8" s="282"/>
      <c r="F8" s="285"/>
      <c r="G8" s="174" t="s">
        <v>202</v>
      </c>
      <c r="H8" s="185">
        <v>849</v>
      </c>
      <c r="I8" s="185">
        <v>930</v>
      </c>
      <c r="J8" s="185">
        <v>842</v>
      </c>
      <c r="K8" s="185">
        <v>923</v>
      </c>
      <c r="L8" s="186">
        <f>(J8-H8)/H8</f>
        <v>-8.2449941107184919E-3</v>
      </c>
      <c r="M8" s="187">
        <f>(K8-I8)/I8</f>
        <v>-7.526881720430108E-3</v>
      </c>
    </row>
    <row r="9" spans="1:17" ht="25" customHeight="1" x14ac:dyDescent="0.3">
      <c r="A9" s="292"/>
      <c r="B9" s="292"/>
      <c r="C9" s="295"/>
      <c r="D9" s="279"/>
      <c r="E9" s="282"/>
      <c r="F9" s="285"/>
      <c r="G9" s="175" t="s">
        <v>203</v>
      </c>
      <c r="H9" s="185">
        <v>521</v>
      </c>
      <c r="I9" s="185">
        <v>465</v>
      </c>
      <c r="J9" s="185">
        <v>515</v>
      </c>
      <c r="K9" s="185">
        <v>466</v>
      </c>
      <c r="L9" s="186">
        <f>(J9-H9)/H9</f>
        <v>-1.1516314779270634E-2</v>
      </c>
      <c r="M9" s="187">
        <f>(K9-I9)/I9</f>
        <v>2.1505376344086021E-3</v>
      </c>
      <c r="N9" s="76">
        <f>K9/K8</f>
        <v>0.50487540628385696</v>
      </c>
    </row>
    <row r="10" spans="1:17" ht="25" customHeight="1" x14ac:dyDescent="0.3">
      <c r="A10" s="292"/>
      <c r="B10" s="292"/>
      <c r="C10" s="295"/>
      <c r="D10" s="279"/>
      <c r="E10" s="282"/>
      <c r="F10" s="285"/>
      <c r="G10" s="174" t="s">
        <v>204</v>
      </c>
      <c r="H10" s="185">
        <v>50</v>
      </c>
      <c r="I10" s="185">
        <v>0</v>
      </c>
      <c r="J10" s="185">
        <v>47</v>
      </c>
      <c r="K10" s="185">
        <v>0</v>
      </c>
      <c r="L10" s="186">
        <f t="shared" ref="L10" si="0">(J10-H10)/H10</f>
        <v>-0.06</v>
      </c>
      <c r="M10" s="187">
        <v>0</v>
      </c>
    </row>
    <row r="11" spans="1:17" ht="25" customHeight="1" x14ac:dyDescent="0.3">
      <c r="A11" s="293"/>
      <c r="B11" s="293"/>
      <c r="C11" s="296"/>
      <c r="D11" s="280"/>
      <c r="E11" s="283"/>
      <c r="F11" s="286"/>
      <c r="G11" s="169" t="s">
        <v>205</v>
      </c>
      <c r="H11" s="185">
        <v>521</v>
      </c>
      <c r="I11" s="185">
        <v>465</v>
      </c>
      <c r="J11" s="185">
        <v>520</v>
      </c>
      <c r="K11" s="185">
        <v>476</v>
      </c>
      <c r="L11" s="186">
        <f>(J11-H11)/H11</f>
        <v>-1.9193857965451055E-3</v>
      </c>
      <c r="M11" s="187">
        <f>(K11-I11)/I11</f>
        <v>2.3655913978494623E-2</v>
      </c>
    </row>
    <row r="12" spans="1:17" ht="14.5" customHeight="1" thickBot="1" x14ac:dyDescent="0.35">
      <c r="A12" s="188"/>
      <c r="B12" s="188"/>
      <c r="C12" s="290" t="s">
        <v>210</v>
      </c>
      <c r="D12" s="291"/>
      <c r="E12" s="291"/>
      <c r="F12" s="291"/>
      <c r="G12" s="291"/>
      <c r="H12" s="291"/>
      <c r="I12" s="291"/>
      <c r="J12" s="291"/>
      <c r="K12" s="291"/>
      <c r="L12" s="291"/>
      <c r="M12" s="291"/>
    </row>
    <row r="13" spans="1:17" ht="25" customHeight="1" x14ac:dyDescent="0.3">
      <c r="A13" s="292">
        <v>2</v>
      </c>
      <c r="B13" s="292" t="s">
        <v>209</v>
      </c>
      <c r="C13" s="294" t="s">
        <v>611</v>
      </c>
      <c r="D13" s="278" t="s">
        <v>500</v>
      </c>
      <c r="E13" s="281" t="s">
        <v>561</v>
      </c>
      <c r="F13" s="284"/>
      <c r="G13" s="169"/>
      <c r="H13" s="185" t="s">
        <v>198</v>
      </c>
      <c r="I13" s="185" t="s">
        <v>199</v>
      </c>
      <c r="J13" s="185" t="s">
        <v>200</v>
      </c>
      <c r="K13" s="185" t="s">
        <v>201</v>
      </c>
      <c r="L13" s="99" t="s">
        <v>498</v>
      </c>
      <c r="M13" s="99" t="s">
        <v>499</v>
      </c>
    </row>
    <row r="14" spans="1:17" ht="25" customHeight="1" x14ac:dyDescent="0.3">
      <c r="A14" s="292"/>
      <c r="B14" s="292"/>
      <c r="C14" s="295"/>
      <c r="D14" s="279"/>
      <c r="E14" s="282"/>
      <c r="F14" s="285"/>
      <c r="G14" s="174" t="s">
        <v>202</v>
      </c>
      <c r="H14" s="185">
        <v>849</v>
      </c>
      <c r="I14" s="185">
        <v>930</v>
      </c>
      <c r="J14" s="185">
        <v>844</v>
      </c>
      <c r="K14" s="185">
        <v>923</v>
      </c>
      <c r="L14" s="186">
        <f>(J14-H14)/H14</f>
        <v>-5.8892815076560662E-3</v>
      </c>
      <c r="M14" s="187">
        <f>(K14-I14)/I14</f>
        <v>-7.526881720430108E-3</v>
      </c>
    </row>
    <row r="15" spans="1:17" ht="25" customHeight="1" x14ac:dyDescent="0.3">
      <c r="A15" s="292"/>
      <c r="B15" s="292"/>
      <c r="C15" s="295"/>
      <c r="D15" s="279"/>
      <c r="E15" s="282"/>
      <c r="F15" s="285"/>
      <c r="G15" s="175" t="s">
        <v>203</v>
      </c>
      <c r="H15" s="185">
        <v>521</v>
      </c>
      <c r="I15" s="185">
        <v>465</v>
      </c>
      <c r="J15" s="185">
        <v>516</v>
      </c>
      <c r="K15" s="185">
        <v>466</v>
      </c>
      <c r="L15" s="186">
        <f>(J15-H15)/H15</f>
        <v>-9.5969289827255271E-3</v>
      </c>
      <c r="M15" s="187">
        <f t="shared" ref="M15" si="1">(K15-I15)/I15</f>
        <v>2.1505376344086021E-3</v>
      </c>
      <c r="N15" s="76">
        <f>K15/K14</f>
        <v>0.50487540628385696</v>
      </c>
    </row>
    <row r="16" spans="1:17" ht="25" customHeight="1" x14ac:dyDescent="0.3">
      <c r="A16" s="292"/>
      <c r="B16" s="292"/>
      <c r="C16" s="295"/>
      <c r="D16" s="279"/>
      <c r="E16" s="282"/>
      <c r="F16" s="285"/>
      <c r="G16" s="174" t="s">
        <v>204</v>
      </c>
      <c r="H16" s="185">
        <v>50</v>
      </c>
      <c r="I16" s="185">
        <v>0</v>
      </c>
      <c r="J16" s="185">
        <v>47</v>
      </c>
      <c r="K16" s="185">
        <v>0</v>
      </c>
      <c r="L16" s="186">
        <f t="shared" ref="L16" si="2">(J16-H16)/H16</f>
        <v>-0.06</v>
      </c>
      <c r="M16" s="187">
        <v>0</v>
      </c>
    </row>
    <row r="17" spans="1:13" ht="25" customHeight="1" x14ac:dyDescent="0.3">
      <c r="A17" s="293"/>
      <c r="B17" s="293"/>
      <c r="C17" s="296"/>
      <c r="D17" s="280"/>
      <c r="E17" s="283"/>
      <c r="F17" s="286"/>
      <c r="G17" s="169" t="s">
        <v>205</v>
      </c>
      <c r="H17" s="185">
        <v>521</v>
      </c>
      <c r="I17" s="185">
        <v>465</v>
      </c>
      <c r="J17" s="185">
        <v>520</v>
      </c>
      <c r="K17" s="185">
        <v>476</v>
      </c>
      <c r="L17" s="186">
        <f>(J17-H17)/H17</f>
        <v>-1.9193857965451055E-3</v>
      </c>
      <c r="M17" s="187">
        <f>(K17-I17)/I17</f>
        <v>2.3655913978494623E-2</v>
      </c>
    </row>
    <row r="19" spans="1:13" x14ac:dyDescent="0.3">
      <c r="A19" t="s">
        <v>593</v>
      </c>
    </row>
  </sheetData>
  <mergeCells count="17">
    <mergeCell ref="F7:F11"/>
    <mergeCell ref="D13:D17"/>
    <mergeCell ref="E13:E17"/>
    <mergeCell ref="F13:F17"/>
    <mergeCell ref="A1:F2"/>
    <mergeCell ref="C3:F3"/>
    <mergeCell ref="A4:F4"/>
    <mergeCell ref="C12:M12"/>
    <mergeCell ref="A13:A17"/>
    <mergeCell ref="B13:B17"/>
    <mergeCell ref="C13:C17"/>
    <mergeCell ref="C6:M6"/>
    <mergeCell ref="A7:A11"/>
    <mergeCell ref="B7:B11"/>
    <mergeCell ref="C7:C11"/>
    <mergeCell ref="D7:D11"/>
    <mergeCell ref="E7:E11"/>
  </mergeCells>
  <phoneticPr fontId="4" type="noConversion"/>
  <conditionalFormatting sqref="E7:E11">
    <cfRule type="cellIs" dxfId="188" priority="4" operator="equal">
      <formula>"Not executed"</formula>
    </cfRule>
  </conditionalFormatting>
  <conditionalFormatting sqref="E13:E17">
    <cfRule type="cellIs" dxfId="187" priority="1" operator="equal">
      <formula>"Not executed"</formula>
    </cfRule>
  </conditionalFormatting>
  <conditionalFormatting sqref="E7:E11">
    <cfRule type="cellIs" dxfId="186" priority="5" operator="equal">
      <formula>"Failed"</formula>
    </cfRule>
    <cfRule type="cellIs" dxfId="185" priority="6" operator="equal">
      <formula>"Passed"</formula>
    </cfRule>
  </conditionalFormatting>
  <conditionalFormatting sqref="E13:E17">
    <cfRule type="cellIs" dxfId="184" priority="2" operator="equal">
      <formula>"Failed"</formula>
    </cfRule>
    <cfRule type="cellIs" dxfId="183" priority="3" operator="equal">
      <formula>"Passed"</formula>
    </cfRule>
  </conditionalFormatting>
  <dataValidations count="1">
    <dataValidation type="list" allowBlank="1" showInputMessage="1" showErrorMessage="1" sqref="E7:E11 E13:E17">
      <formula1>"Pass by VT, Fail by VT, Passed,Failed,Not executed"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selection activeCell="H135" sqref="H135"/>
    </sheetView>
  </sheetViews>
  <sheetFormatPr defaultRowHeight="14" outlineLevelRow="2" x14ac:dyDescent="0.3"/>
  <cols>
    <col min="2" max="2" width="17" customWidth="1"/>
    <col min="3" max="3" width="38.33203125" customWidth="1"/>
    <col min="4" max="4" width="23.4140625" customWidth="1"/>
    <col min="5" max="5" width="16.6640625" customWidth="1"/>
    <col min="6" max="6" width="14.4140625" customWidth="1"/>
  </cols>
  <sheetData>
    <row r="1" spans="1:6" ht="14" customHeight="1" x14ac:dyDescent="0.3">
      <c r="A1" s="306" t="s">
        <v>213</v>
      </c>
      <c r="B1" s="306"/>
      <c r="C1" s="306"/>
      <c r="D1" s="306"/>
      <c r="E1" s="306"/>
      <c r="F1" s="306"/>
    </row>
    <row r="2" spans="1:6" ht="14" customHeight="1" x14ac:dyDescent="0.3">
      <c r="A2" s="306"/>
      <c r="B2" s="306"/>
      <c r="C2" s="306"/>
      <c r="D2" s="306"/>
      <c r="E2" s="306"/>
      <c r="F2" s="306"/>
    </row>
    <row r="3" spans="1:6" x14ac:dyDescent="0.3">
      <c r="A3" s="79" t="s">
        <v>124</v>
      </c>
      <c r="B3" s="67"/>
      <c r="C3" s="243" t="s">
        <v>214</v>
      </c>
      <c r="D3" s="243"/>
      <c r="E3" s="243"/>
      <c r="F3" s="243"/>
    </row>
    <row r="4" spans="1:6" x14ac:dyDescent="0.3">
      <c r="A4" s="72" t="s">
        <v>127</v>
      </c>
      <c r="B4" s="80" t="s">
        <v>128</v>
      </c>
      <c r="C4" s="70"/>
      <c r="D4" s="71" t="s">
        <v>129</v>
      </c>
      <c r="E4" s="307" t="s">
        <v>366</v>
      </c>
      <c r="F4" s="307"/>
    </row>
    <row r="5" spans="1:6" ht="15.5" x14ac:dyDescent="0.35">
      <c r="A5" s="81"/>
      <c r="B5" s="82"/>
      <c r="C5" s="83" t="s">
        <v>215</v>
      </c>
      <c r="D5" s="82"/>
      <c r="E5" s="82"/>
      <c r="F5" s="82"/>
    </row>
    <row r="6" spans="1:6" x14ac:dyDescent="0.3">
      <c r="A6" s="98">
        <v>1</v>
      </c>
      <c r="B6" s="99"/>
      <c r="C6" s="100" t="s">
        <v>220</v>
      </c>
      <c r="D6" s="100"/>
      <c r="E6" s="97"/>
      <c r="F6" s="50"/>
    </row>
    <row r="7" spans="1:6" ht="36" customHeight="1" x14ac:dyDescent="0.3">
      <c r="A7" s="98"/>
      <c r="B7" s="99" t="s">
        <v>263</v>
      </c>
      <c r="C7" s="308" t="s">
        <v>441</v>
      </c>
      <c r="D7" s="308" t="s">
        <v>439</v>
      </c>
      <c r="E7" s="84" t="s">
        <v>218</v>
      </c>
      <c r="F7" s="1" t="s">
        <v>561</v>
      </c>
    </row>
    <row r="8" spans="1:6" ht="36" customHeight="1" x14ac:dyDescent="0.3">
      <c r="A8" s="98"/>
      <c r="B8" s="99" t="s">
        <v>264</v>
      </c>
      <c r="C8" s="309"/>
      <c r="D8" s="309"/>
      <c r="E8" s="84" t="s">
        <v>219</v>
      </c>
      <c r="F8" s="1" t="s">
        <v>561</v>
      </c>
    </row>
    <row r="9" spans="1:6" x14ac:dyDescent="0.3">
      <c r="A9" s="98">
        <v>2</v>
      </c>
      <c r="B9" s="99"/>
      <c r="C9" s="100" t="s">
        <v>221</v>
      </c>
      <c r="D9" s="100"/>
      <c r="E9" s="97"/>
      <c r="F9" s="50"/>
    </row>
    <row r="10" spans="1:6" ht="36" customHeight="1" x14ac:dyDescent="0.3">
      <c r="A10" s="98"/>
      <c r="B10" s="99" t="s">
        <v>265</v>
      </c>
      <c r="C10" s="308" t="s">
        <v>442</v>
      </c>
      <c r="D10" s="308" t="s">
        <v>440</v>
      </c>
      <c r="E10" s="84" t="s">
        <v>218</v>
      </c>
      <c r="F10" s="1" t="s">
        <v>561</v>
      </c>
    </row>
    <row r="11" spans="1:6" ht="36" customHeight="1" x14ac:dyDescent="0.3">
      <c r="A11" s="98"/>
      <c r="B11" s="99" t="s">
        <v>266</v>
      </c>
      <c r="C11" s="309"/>
      <c r="D11" s="309"/>
      <c r="E11" s="84" t="s">
        <v>219</v>
      </c>
      <c r="F11" s="1" t="s">
        <v>561</v>
      </c>
    </row>
    <row r="12" spans="1:6" x14ac:dyDescent="0.3">
      <c r="A12" s="98">
        <v>3</v>
      </c>
      <c r="B12" s="99"/>
      <c r="C12" s="100" t="s">
        <v>222</v>
      </c>
      <c r="D12" s="101"/>
      <c r="E12" s="97"/>
      <c r="F12" s="50"/>
    </row>
    <row r="13" spans="1:6" ht="36" customHeight="1" x14ac:dyDescent="0.3">
      <c r="A13" s="98"/>
      <c r="B13" s="99" t="s">
        <v>267</v>
      </c>
      <c r="C13" s="308" t="s">
        <v>443</v>
      </c>
      <c r="D13" s="308" t="s">
        <v>439</v>
      </c>
      <c r="E13" s="84" t="s">
        <v>218</v>
      </c>
      <c r="F13" s="1" t="s">
        <v>561</v>
      </c>
    </row>
    <row r="14" spans="1:6" ht="36" customHeight="1" x14ac:dyDescent="0.3">
      <c r="A14" s="98"/>
      <c r="B14" s="99" t="s">
        <v>268</v>
      </c>
      <c r="C14" s="309"/>
      <c r="D14" s="309"/>
      <c r="E14" s="84" t="s">
        <v>219</v>
      </c>
      <c r="F14" s="1" t="s">
        <v>561</v>
      </c>
    </row>
    <row r="15" spans="1:6" ht="14.5" x14ac:dyDescent="0.3">
      <c r="A15" s="98">
        <v>4</v>
      </c>
      <c r="B15" s="99"/>
      <c r="C15" s="100" t="s">
        <v>223</v>
      </c>
      <c r="D15" s="101"/>
      <c r="E15" s="97"/>
      <c r="F15" s="50"/>
    </row>
    <row r="16" spans="1:6" ht="36" customHeight="1" x14ac:dyDescent="0.3">
      <c r="A16" s="98"/>
      <c r="B16" s="99" t="s">
        <v>269</v>
      </c>
      <c r="C16" s="308" t="s">
        <v>444</v>
      </c>
      <c r="D16" s="308" t="s">
        <v>440</v>
      </c>
      <c r="E16" s="84" t="s">
        <v>224</v>
      </c>
      <c r="F16" s="1" t="s">
        <v>561</v>
      </c>
    </row>
    <row r="17" spans="1:6" ht="36" customHeight="1" x14ac:dyDescent="0.3">
      <c r="A17" s="98"/>
      <c r="B17" s="99" t="s">
        <v>270</v>
      </c>
      <c r="C17" s="309"/>
      <c r="D17" s="309"/>
      <c r="E17" s="84" t="s">
        <v>219</v>
      </c>
      <c r="F17" s="1" t="s">
        <v>561</v>
      </c>
    </row>
    <row r="18" spans="1:6" ht="15.5" x14ac:dyDescent="0.3">
      <c r="A18" s="85"/>
      <c r="B18" s="85"/>
      <c r="C18" s="86" t="s">
        <v>216</v>
      </c>
      <c r="D18" s="87"/>
      <c r="E18" s="310"/>
      <c r="F18" s="310"/>
    </row>
    <row r="19" spans="1:6" x14ac:dyDescent="0.3">
      <c r="A19" s="88">
        <v>5</v>
      </c>
      <c r="B19" s="89"/>
      <c r="C19" s="90" t="s">
        <v>229</v>
      </c>
      <c r="D19" s="90"/>
      <c r="E19" s="91"/>
      <c r="F19" s="91"/>
    </row>
    <row r="20" spans="1:6" ht="26" customHeight="1" x14ac:dyDescent="0.3">
      <c r="A20" s="89"/>
      <c r="B20" s="89" t="s">
        <v>271</v>
      </c>
      <c r="C20" s="303" t="s">
        <v>227</v>
      </c>
      <c r="D20" s="303" t="s">
        <v>228</v>
      </c>
      <c r="E20" s="84" t="s">
        <v>224</v>
      </c>
      <c r="F20" s="1" t="s">
        <v>561</v>
      </c>
    </row>
    <row r="21" spans="1:6" ht="26" customHeight="1" x14ac:dyDescent="0.3">
      <c r="A21" s="89"/>
      <c r="B21" s="89" t="s">
        <v>272</v>
      </c>
      <c r="C21" s="304"/>
      <c r="D21" s="304"/>
      <c r="E21" s="84" t="s">
        <v>219</v>
      </c>
      <c r="F21" s="1" t="s">
        <v>561</v>
      </c>
    </row>
    <row r="22" spans="1:6" ht="26" customHeight="1" x14ac:dyDescent="0.3">
      <c r="A22" s="89"/>
      <c r="B22" s="89" t="s">
        <v>273</v>
      </c>
      <c r="C22" s="304"/>
      <c r="D22" s="304"/>
      <c r="E22" s="92" t="s">
        <v>225</v>
      </c>
      <c r="F22" s="1" t="s">
        <v>561</v>
      </c>
    </row>
    <row r="23" spans="1:6" ht="26" customHeight="1" x14ac:dyDescent="0.3">
      <c r="A23" s="89"/>
      <c r="B23" s="89" t="s">
        <v>274</v>
      </c>
      <c r="C23" s="305"/>
      <c r="D23" s="305"/>
      <c r="E23" s="92" t="s">
        <v>226</v>
      </c>
      <c r="F23" s="1" t="s">
        <v>561</v>
      </c>
    </row>
    <row r="24" spans="1:6" x14ac:dyDescent="0.3">
      <c r="A24" s="88">
        <v>6</v>
      </c>
      <c r="B24" s="89"/>
      <c r="C24" s="90" t="s">
        <v>230</v>
      </c>
      <c r="D24" s="93"/>
      <c r="E24" s="93"/>
      <c r="F24" s="94"/>
    </row>
    <row r="25" spans="1:6" ht="26" customHeight="1" x14ac:dyDescent="0.3">
      <c r="A25" s="88"/>
      <c r="B25" s="94" t="s">
        <v>275</v>
      </c>
      <c r="C25" s="303" t="s">
        <v>623</v>
      </c>
      <c r="D25" s="303" t="s">
        <v>622</v>
      </c>
      <c r="E25" s="84" t="s">
        <v>224</v>
      </c>
      <c r="F25" s="1" t="s">
        <v>561</v>
      </c>
    </row>
    <row r="26" spans="1:6" ht="26" customHeight="1" x14ac:dyDescent="0.3">
      <c r="A26" s="88"/>
      <c r="B26" s="94" t="s">
        <v>276</v>
      </c>
      <c r="C26" s="304"/>
      <c r="D26" s="304"/>
      <c r="E26" s="84" t="s">
        <v>219</v>
      </c>
      <c r="F26" s="1" t="s">
        <v>561</v>
      </c>
    </row>
    <row r="27" spans="1:6" ht="26" customHeight="1" x14ac:dyDescent="0.3">
      <c r="A27" s="88"/>
      <c r="B27" s="94" t="s">
        <v>277</v>
      </c>
      <c r="C27" s="304"/>
      <c r="D27" s="304"/>
      <c r="E27" s="92" t="s">
        <v>225</v>
      </c>
      <c r="F27" s="1" t="s">
        <v>561</v>
      </c>
    </row>
    <row r="28" spans="1:6" ht="26" customHeight="1" x14ac:dyDescent="0.3">
      <c r="A28" s="88"/>
      <c r="B28" s="94" t="s">
        <v>278</v>
      </c>
      <c r="C28" s="305"/>
      <c r="D28" s="305"/>
      <c r="E28" s="92" t="s">
        <v>226</v>
      </c>
      <c r="F28" s="1" t="s">
        <v>561</v>
      </c>
    </row>
    <row r="29" spans="1:6" x14ac:dyDescent="0.3">
      <c r="A29" s="88">
        <v>7</v>
      </c>
      <c r="B29" s="89"/>
      <c r="C29" s="90" t="s">
        <v>231</v>
      </c>
      <c r="D29" s="95"/>
      <c r="E29" s="95"/>
      <c r="F29" s="95"/>
    </row>
    <row r="30" spans="1:6" ht="26" customHeight="1" x14ac:dyDescent="0.3">
      <c r="A30" s="96"/>
      <c r="B30" s="94" t="s">
        <v>279</v>
      </c>
      <c r="C30" s="303" t="s">
        <v>232</v>
      </c>
      <c r="D30" s="303" t="s">
        <v>217</v>
      </c>
      <c r="E30" s="84" t="s">
        <v>224</v>
      </c>
      <c r="F30" s="1" t="s">
        <v>561</v>
      </c>
    </row>
    <row r="31" spans="1:6" ht="26" customHeight="1" x14ac:dyDescent="0.3">
      <c r="A31" s="96"/>
      <c r="B31" s="94" t="s">
        <v>280</v>
      </c>
      <c r="C31" s="304"/>
      <c r="D31" s="304"/>
      <c r="E31" s="84" t="s">
        <v>219</v>
      </c>
      <c r="F31" s="1" t="s">
        <v>561</v>
      </c>
    </row>
    <row r="32" spans="1:6" ht="26" customHeight="1" x14ac:dyDescent="0.3">
      <c r="A32" s="96"/>
      <c r="B32" s="94" t="s">
        <v>281</v>
      </c>
      <c r="C32" s="304"/>
      <c r="D32" s="304"/>
      <c r="E32" s="92" t="s">
        <v>225</v>
      </c>
      <c r="F32" s="1" t="s">
        <v>561</v>
      </c>
    </row>
    <row r="33" spans="1:7" ht="26" customHeight="1" x14ac:dyDescent="0.3">
      <c r="A33" s="96"/>
      <c r="B33" s="94" t="s">
        <v>282</v>
      </c>
      <c r="C33" s="305"/>
      <c r="D33" s="305"/>
      <c r="E33" s="92" t="s">
        <v>226</v>
      </c>
      <c r="F33" s="1" t="s">
        <v>561</v>
      </c>
    </row>
    <row r="34" spans="1:7" x14ac:dyDescent="0.3">
      <c r="A34" s="88">
        <v>8</v>
      </c>
      <c r="B34" s="89"/>
      <c r="C34" s="90" t="s">
        <v>233</v>
      </c>
      <c r="D34" s="93"/>
      <c r="E34" s="93"/>
      <c r="F34" s="94"/>
    </row>
    <row r="35" spans="1:7" ht="26" customHeight="1" x14ac:dyDescent="0.3">
      <c r="A35" s="88"/>
      <c r="B35" s="94" t="s">
        <v>283</v>
      </c>
      <c r="C35" s="303" t="s">
        <v>624</v>
      </c>
      <c r="D35" s="303" t="s">
        <v>625</v>
      </c>
      <c r="E35" s="84" t="s">
        <v>224</v>
      </c>
      <c r="F35" s="1" t="s">
        <v>561</v>
      </c>
    </row>
    <row r="36" spans="1:7" ht="26" customHeight="1" x14ac:dyDescent="0.3">
      <c r="A36" s="88"/>
      <c r="B36" s="94" t="s">
        <v>284</v>
      </c>
      <c r="C36" s="304"/>
      <c r="D36" s="304"/>
      <c r="E36" s="84" t="s">
        <v>219</v>
      </c>
      <c r="F36" s="1" t="s">
        <v>561</v>
      </c>
    </row>
    <row r="37" spans="1:7" ht="26" customHeight="1" x14ac:dyDescent="0.3">
      <c r="A37" s="88"/>
      <c r="B37" s="94" t="s">
        <v>285</v>
      </c>
      <c r="C37" s="304"/>
      <c r="D37" s="304"/>
      <c r="E37" s="92" t="s">
        <v>225</v>
      </c>
      <c r="F37" s="1" t="s">
        <v>561</v>
      </c>
    </row>
    <row r="38" spans="1:7" ht="26" customHeight="1" x14ac:dyDescent="0.3">
      <c r="A38" s="88"/>
      <c r="B38" s="94" t="s">
        <v>286</v>
      </c>
      <c r="C38" s="305"/>
      <c r="D38" s="305"/>
      <c r="E38" s="92" t="s">
        <v>226</v>
      </c>
      <c r="F38" s="1" t="s">
        <v>561</v>
      </c>
    </row>
    <row r="39" spans="1:7" ht="15.5" x14ac:dyDescent="0.35">
      <c r="A39" s="120"/>
      <c r="B39" s="121"/>
      <c r="C39" s="122" t="s">
        <v>242</v>
      </c>
      <c r="D39" s="122"/>
      <c r="E39" s="122"/>
      <c r="F39" s="122"/>
      <c r="G39" s="197" t="s">
        <v>626</v>
      </c>
    </row>
    <row r="40" spans="1:7" x14ac:dyDescent="0.3">
      <c r="A40" s="104">
        <v>9</v>
      </c>
      <c r="B40" s="105"/>
      <c r="C40" s="105" t="s">
        <v>250</v>
      </c>
      <c r="D40" s="95"/>
      <c r="E40" s="95"/>
      <c r="F40" s="95"/>
    </row>
    <row r="41" spans="1:7" ht="16" customHeight="1" x14ac:dyDescent="0.3">
      <c r="A41" s="107"/>
      <c r="B41" s="108" t="s">
        <v>287</v>
      </c>
      <c r="C41" s="300" t="s">
        <v>445</v>
      </c>
      <c r="D41" s="264" t="s">
        <v>638</v>
      </c>
      <c r="E41" s="119" t="s">
        <v>243</v>
      </c>
      <c r="F41" s="1" t="s">
        <v>561</v>
      </c>
    </row>
    <row r="42" spans="1:7" ht="16" customHeight="1" x14ac:dyDescent="0.3">
      <c r="A42" s="107"/>
      <c r="B42" s="108" t="s">
        <v>288</v>
      </c>
      <c r="C42" s="301"/>
      <c r="D42" s="297"/>
      <c r="E42" s="119" t="s">
        <v>244</v>
      </c>
      <c r="F42" s="1" t="s">
        <v>561</v>
      </c>
    </row>
    <row r="43" spans="1:7" ht="16" customHeight="1" x14ac:dyDescent="0.3">
      <c r="A43" s="107"/>
      <c r="B43" s="108" t="s">
        <v>289</v>
      </c>
      <c r="C43" s="301"/>
      <c r="D43" s="297"/>
      <c r="E43" s="119" t="s">
        <v>245</v>
      </c>
      <c r="F43" s="1" t="s">
        <v>561</v>
      </c>
    </row>
    <row r="44" spans="1:7" ht="16" customHeight="1" x14ac:dyDescent="0.3">
      <c r="A44" s="107"/>
      <c r="B44" s="108" t="s">
        <v>290</v>
      </c>
      <c r="C44" s="301"/>
      <c r="D44" s="297"/>
      <c r="E44" s="119" t="s">
        <v>246</v>
      </c>
      <c r="F44" s="1" t="s">
        <v>561</v>
      </c>
    </row>
    <row r="45" spans="1:7" ht="16" customHeight="1" x14ac:dyDescent="0.3">
      <c r="A45" s="107"/>
      <c r="B45" s="108" t="s">
        <v>291</v>
      </c>
      <c r="C45" s="301"/>
      <c r="D45" s="297"/>
      <c r="E45" s="119" t="s">
        <v>247</v>
      </c>
      <c r="F45" s="1" t="s">
        <v>561</v>
      </c>
    </row>
    <row r="46" spans="1:7" ht="16" customHeight="1" x14ac:dyDescent="0.3">
      <c r="A46" s="107"/>
      <c r="B46" s="108" t="s">
        <v>292</v>
      </c>
      <c r="C46" s="301"/>
      <c r="D46" s="297"/>
      <c r="E46" s="119" t="s">
        <v>248</v>
      </c>
      <c r="F46" s="1" t="s">
        <v>561</v>
      </c>
    </row>
    <row r="47" spans="1:7" ht="16" customHeight="1" x14ac:dyDescent="0.3">
      <c r="A47" s="107"/>
      <c r="B47" s="108" t="s">
        <v>293</v>
      </c>
      <c r="C47" s="302"/>
      <c r="D47" s="299"/>
      <c r="E47" s="119" t="s">
        <v>249</v>
      </c>
      <c r="F47" s="1" t="s">
        <v>561</v>
      </c>
      <c r="G47" s="124"/>
    </row>
    <row r="48" spans="1:7" x14ac:dyDescent="0.3">
      <c r="A48" s="104">
        <v>10</v>
      </c>
      <c r="B48" s="125"/>
      <c r="C48" s="105" t="s">
        <v>251</v>
      </c>
      <c r="D48" s="95"/>
      <c r="E48" s="95"/>
      <c r="F48" s="95"/>
    </row>
    <row r="49" spans="1:7" ht="16" customHeight="1" x14ac:dyDescent="0.3">
      <c r="A49" s="107"/>
      <c r="B49" s="108" t="s">
        <v>294</v>
      </c>
      <c r="C49" s="298" t="s">
        <v>618</v>
      </c>
      <c r="D49" s="264" t="s">
        <v>638</v>
      </c>
      <c r="E49" s="119" t="s">
        <v>243</v>
      </c>
      <c r="F49" s="1" t="s">
        <v>564</v>
      </c>
      <c r="G49" t="s">
        <v>614</v>
      </c>
    </row>
    <row r="50" spans="1:7" ht="16" customHeight="1" x14ac:dyDescent="0.3">
      <c r="A50" s="107"/>
      <c r="B50" s="108" t="s">
        <v>295</v>
      </c>
      <c r="C50" s="298"/>
      <c r="D50" s="297"/>
      <c r="E50" s="119" t="s">
        <v>244</v>
      </c>
      <c r="F50" s="1" t="s">
        <v>564</v>
      </c>
      <c r="G50" t="s">
        <v>614</v>
      </c>
    </row>
    <row r="51" spans="1:7" ht="16" customHeight="1" x14ac:dyDescent="0.3">
      <c r="A51" s="107"/>
      <c r="B51" s="108" t="s">
        <v>296</v>
      </c>
      <c r="C51" s="298"/>
      <c r="D51" s="297"/>
      <c r="E51" s="119" t="s">
        <v>245</v>
      </c>
      <c r="F51" s="1" t="s">
        <v>561</v>
      </c>
    </row>
    <row r="52" spans="1:7" ht="16" customHeight="1" x14ac:dyDescent="0.3">
      <c r="A52" s="107"/>
      <c r="B52" s="108" t="s">
        <v>297</v>
      </c>
      <c r="C52" s="298"/>
      <c r="D52" s="297"/>
      <c r="E52" s="119" t="s">
        <v>246</v>
      </c>
      <c r="F52" s="1" t="s">
        <v>561</v>
      </c>
    </row>
    <row r="53" spans="1:7" ht="16" customHeight="1" x14ac:dyDescent="0.3">
      <c r="A53" s="107"/>
      <c r="B53" s="108" t="s">
        <v>298</v>
      </c>
      <c r="C53" s="298"/>
      <c r="D53" s="297"/>
      <c r="E53" s="119" t="s">
        <v>247</v>
      </c>
      <c r="F53" s="1" t="s">
        <v>561</v>
      </c>
    </row>
    <row r="54" spans="1:7" ht="16" customHeight="1" x14ac:dyDescent="0.3">
      <c r="A54" s="107"/>
      <c r="B54" s="108" t="s">
        <v>299</v>
      </c>
      <c r="C54" s="298"/>
      <c r="D54" s="297"/>
      <c r="E54" s="119" t="s">
        <v>248</v>
      </c>
      <c r="F54" s="1" t="s">
        <v>561</v>
      </c>
    </row>
    <row r="55" spans="1:7" ht="16" customHeight="1" x14ac:dyDescent="0.3">
      <c r="A55" s="107"/>
      <c r="B55" s="108" t="s">
        <v>300</v>
      </c>
      <c r="C55" s="298"/>
      <c r="D55" s="299"/>
      <c r="E55" s="119" t="s">
        <v>249</v>
      </c>
      <c r="F55" s="1" t="s">
        <v>561</v>
      </c>
    </row>
    <row r="56" spans="1:7" x14ac:dyDescent="0.3">
      <c r="A56" s="104">
        <v>11</v>
      </c>
      <c r="B56" s="105"/>
      <c r="C56" s="105" t="s">
        <v>252</v>
      </c>
      <c r="D56" s="95"/>
      <c r="E56" s="95"/>
      <c r="F56" s="95"/>
    </row>
    <row r="57" spans="1:7" ht="16" customHeight="1" x14ac:dyDescent="0.3">
      <c r="A57" s="107"/>
      <c r="B57" s="108" t="s">
        <v>301</v>
      </c>
      <c r="C57" s="300" t="s">
        <v>446</v>
      </c>
      <c r="D57" s="264" t="s">
        <v>638</v>
      </c>
      <c r="E57" s="119" t="s">
        <v>243</v>
      </c>
      <c r="F57" s="1" t="s">
        <v>561</v>
      </c>
    </row>
    <row r="58" spans="1:7" ht="16" customHeight="1" x14ac:dyDescent="0.3">
      <c r="A58" s="107"/>
      <c r="B58" s="108" t="s">
        <v>302</v>
      </c>
      <c r="C58" s="301"/>
      <c r="D58" s="297"/>
      <c r="E58" s="119" t="s">
        <v>244</v>
      </c>
      <c r="F58" s="1" t="s">
        <v>561</v>
      </c>
    </row>
    <row r="59" spans="1:7" ht="16" customHeight="1" x14ac:dyDescent="0.3">
      <c r="A59" s="107"/>
      <c r="B59" s="108" t="s">
        <v>303</v>
      </c>
      <c r="C59" s="301"/>
      <c r="D59" s="297"/>
      <c r="E59" s="119" t="s">
        <v>245</v>
      </c>
      <c r="F59" s="1" t="s">
        <v>561</v>
      </c>
    </row>
    <row r="60" spans="1:7" ht="16" customHeight="1" x14ac:dyDescent="0.3">
      <c r="A60" s="107"/>
      <c r="B60" s="108" t="s">
        <v>304</v>
      </c>
      <c r="C60" s="301"/>
      <c r="D60" s="297"/>
      <c r="E60" s="119" t="s">
        <v>246</v>
      </c>
      <c r="F60" s="1" t="s">
        <v>561</v>
      </c>
    </row>
    <row r="61" spans="1:7" ht="16" customHeight="1" x14ac:dyDescent="0.3">
      <c r="A61" s="107"/>
      <c r="B61" s="108" t="s">
        <v>305</v>
      </c>
      <c r="C61" s="301"/>
      <c r="D61" s="297"/>
      <c r="E61" s="119" t="s">
        <v>247</v>
      </c>
      <c r="F61" s="1" t="s">
        <v>561</v>
      </c>
    </row>
    <row r="62" spans="1:7" ht="16" customHeight="1" x14ac:dyDescent="0.3">
      <c r="A62" s="107"/>
      <c r="B62" s="108" t="s">
        <v>306</v>
      </c>
      <c r="C62" s="301"/>
      <c r="D62" s="297"/>
      <c r="E62" s="119" t="s">
        <v>248</v>
      </c>
      <c r="F62" s="1" t="s">
        <v>561</v>
      </c>
    </row>
    <row r="63" spans="1:7" ht="16" customHeight="1" x14ac:dyDescent="0.3">
      <c r="A63" s="107"/>
      <c r="B63" s="108" t="s">
        <v>307</v>
      </c>
      <c r="C63" s="302"/>
      <c r="D63" s="299"/>
      <c r="E63" s="119" t="s">
        <v>249</v>
      </c>
      <c r="F63" s="1" t="s">
        <v>561</v>
      </c>
      <c r="G63" s="124"/>
    </row>
    <row r="64" spans="1:7" x14ac:dyDescent="0.3">
      <c r="A64" s="104">
        <v>12</v>
      </c>
      <c r="B64" s="125"/>
      <c r="C64" s="105" t="s">
        <v>253</v>
      </c>
      <c r="D64" s="95"/>
      <c r="E64" s="95"/>
      <c r="F64" s="95"/>
    </row>
    <row r="65" spans="1:7" ht="16" customHeight="1" x14ac:dyDescent="0.3">
      <c r="A65" s="107"/>
      <c r="B65" s="108" t="s">
        <v>308</v>
      </c>
      <c r="C65" s="298" t="s">
        <v>616</v>
      </c>
      <c r="D65" s="264" t="s">
        <v>638</v>
      </c>
      <c r="E65" s="119" t="s">
        <v>243</v>
      </c>
      <c r="F65" s="1" t="s">
        <v>564</v>
      </c>
      <c r="G65" t="s">
        <v>617</v>
      </c>
    </row>
    <row r="66" spans="1:7" ht="16" customHeight="1" x14ac:dyDescent="0.3">
      <c r="A66" s="107"/>
      <c r="B66" s="108" t="s">
        <v>309</v>
      </c>
      <c r="C66" s="298"/>
      <c r="D66" s="297"/>
      <c r="E66" s="119" t="s">
        <v>244</v>
      </c>
      <c r="F66" s="1" t="s">
        <v>564</v>
      </c>
      <c r="G66" t="s">
        <v>614</v>
      </c>
    </row>
    <row r="67" spans="1:7" ht="16" customHeight="1" x14ac:dyDescent="0.3">
      <c r="A67" s="107"/>
      <c r="B67" s="108" t="s">
        <v>310</v>
      </c>
      <c r="C67" s="298"/>
      <c r="D67" s="297"/>
      <c r="E67" s="119" t="s">
        <v>245</v>
      </c>
      <c r="F67" s="1" t="s">
        <v>561</v>
      </c>
    </row>
    <row r="68" spans="1:7" ht="16" customHeight="1" x14ac:dyDescent="0.3">
      <c r="A68" s="107"/>
      <c r="B68" s="108" t="s">
        <v>311</v>
      </c>
      <c r="C68" s="298"/>
      <c r="D68" s="297"/>
      <c r="E68" s="119" t="s">
        <v>246</v>
      </c>
      <c r="F68" s="1" t="s">
        <v>637</v>
      </c>
    </row>
    <row r="69" spans="1:7" ht="16" customHeight="1" x14ac:dyDescent="0.3">
      <c r="A69" s="107"/>
      <c r="B69" s="108" t="s">
        <v>312</v>
      </c>
      <c r="C69" s="298"/>
      <c r="D69" s="297"/>
      <c r="E69" s="119" t="s">
        <v>247</v>
      </c>
      <c r="F69" s="1" t="s">
        <v>637</v>
      </c>
    </row>
    <row r="70" spans="1:7" ht="16" customHeight="1" x14ac:dyDescent="0.3">
      <c r="A70" s="107"/>
      <c r="B70" s="108" t="s">
        <v>313</v>
      </c>
      <c r="C70" s="298"/>
      <c r="D70" s="297"/>
      <c r="E70" s="119" t="s">
        <v>248</v>
      </c>
      <c r="F70" s="1" t="s">
        <v>637</v>
      </c>
    </row>
    <row r="71" spans="1:7" ht="16" customHeight="1" x14ac:dyDescent="0.3">
      <c r="A71" s="107"/>
      <c r="B71" s="108" t="s">
        <v>314</v>
      </c>
      <c r="C71" s="298"/>
      <c r="D71" s="299"/>
      <c r="E71" s="119" t="s">
        <v>249</v>
      </c>
      <c r="F71" s="1" t="s">
        <v>637</v>
      </c>
    </row>
    <row r="72" spans="1:7" x14ac:dyDescent="0.3">
      <c r="A72" s="104">
        <v>13</v>
      </c>
      <c r="B72" s="125"/>
      <c r="C72" s="105" t="s">
        <v>517</v>
      </c>
      <c r="D72" s="95"/>
      <c r="E72" s="95"/>
      <c r="F72" s="95"/>
    </row>
    <row r="73" spans="1:7" ht="16" customHeight="1" x14ac:dyDescent="0.3">
      <c r="A73" s="190"/>
      <c r="B73" s="108" t="s">
        <v>529</v>
      </c>
      <c r="C73" s="298" t="s">
        <v>518</v>
      </c>
      <c r="D73" s="264" t="s">
        <v>638</v>
      </c>
      <c r="E73" s="189" t="s">
        <v>218</v>
      </c>
      <c r="F73" s="1" t="s">
        <v>561</v>
      </c>
    </row>
    <row r="74" spans="1:7" ht="16" customHeight="1" x14ac:dyDescent="0.3">
      <c r="A74" s="190"/>
      <c r="B74" s="108" t="s">
        <v>315</v>
      </c>
      <c r="C74" s="298"/>
      <c r="D74" s="297"/>
      <c r="E74" s="189" t="s">
        <v>100</v>
      </c>
      <c r="F74" s="1" t="s">
        <v>561</v>
      </c>
    </row>
    <row r="75" spans="1:7" ht="16" customHeight="1" x14ac:dyDescent="0.3">
      <c r="A75" s="190"/>
      <c r="B75" s="108" t="s">
        <v>316</v>
      </c>
      <c r="C75" s="298"/>
      <c r="D75" s="297"/>
      <c r="E75" s="189" t="s">
        <v>245</v>
      </c>
      <c r="F75" s="1" t="s">
        <v>561</v>
      </c>
    </row>
    <row r="76" spans="1:7" ht="16" customHeight="1" x14ac:dyDescent="0.3">
      <c r="A76" s="190"/>
      <c r="B76" s="108" t="s">
        <v>530</v>
      </c>
      <c r="C76" s="298"/>
      <c r="D76" s="297"/>
      <c r="E76" s="189" t="s">
        <v>246</v>
      </c>
      <c r="F76" s="1" t="s">
        <v>561</v>
      </c>
    </row>
    <row r="77" spans="1:7" ht="16" customHeight="1" x14ac:dyDescent="0.3">
      <c r="A77" s="190"/>
      <c r="B77" s="108" t="s">
        <v>531</v>
      </c>
      <c r="C77" s="298"/>
      <c r="D77" s="297"/>
      <c r="E77" s="189" t="s">
        <v>247</v>
      </c>
      <c r="F77" s="1" t="s">
        <v>561</v>
      </c>
    </row>
    <row r="78" spans="1:7" ht="16" customHeight="1" x14ac:dyDescent="0.3">
      <c r="A78" s="190"/>
      <c r="B78" s="108" t="s">
        <v>532</v>
      </c>
      <c r="C78" s="298"/>
      <c r="D78" s="297"/>
      <c r="E78" s="189" t="s">
        <v>248</v>
      </c>
      <c r="F78" s="1" t="s">
        <v>561</v>
      </c>
    </row>
    <row r="79" spans="1:7" ht="16" customHeight="1" x14ac:dyDescent="0.3">
      <c r="A79" s="190"/>
      <c r="B79" s="108" t="s">
        <v>533</v>
      </c>
      <c r="C79" s="298"/>
      <c r="D79" s="299"/>
      <c r="E79" s="189" t="s">
        <v>249</v>
      </c>
      <c r="F79" s="1" t="s">
        <v>561</v>
      </c>
    </row>
    <row r="80" spans="1:7" x14ac:dyDescent="0.3">
      <c r="A80" s="104">
        <v>14</v>
      </c>
      <c r="B80" s="105"/>
      <c r="C80" s="105" t="s">
        <v>519</v>
      </c>
      <c r="D80" s="95"/>
      <c r="E80" s="95"/>
      <c r="F80" s="95"/>
    </row>
    <row r="81" spans="1:7" ht="16" customHeight="1" x14ac:dyDescent="0.3">
      <c r="A81" s="190"/>
      <c r="B81" s="108" t="s">
        <v>317</v>
      </c>
      <c r="C81" s="300" t="s">
        <v>520</v>
      </c>
      <c r="D81" s="264" t="s">
        <v>638</v>
      </c>
      <c r="E81" s="189" t="s">
        <v>218</v>
      </c>
      <c r="F81" s="1" t="s">
        <v>561</v>
      </c>
    </row>
    <row r="82" spans="1:7" ht="16" customHeight="1" x14ac:dyDescent="0.3">
      <c r="A82" s="190"/>
      <c r="B82" s="108" t="s">
        <v>318</v>
      </c>
      <c r="C82" s="301"/>
      <c r="D82" s="297"/>
      <c r="E82" s="189" t="s">
        <v>100</v>
      </c>
      <c r="F82" s="1" t="s">
        <v>561</v>
      </c>
    </row>
    <row r="83" spans="1:7" ht="16" customHeight="1" x14ac:dyDescent="0.3">
      <c r="A83" s="190"/>
      <c r="B83" s="108" t="s">
        <v>319</v>
      </c>
      <c r="C83" s="301"/>
      <c r="D83" s="297"/>
      <c r="E83" s="189" t="s">
        <v>245</v>
      </c>
      <c r="F83" s="1" t="s">
        <v>561</v>
      </c>
    </row>
    <row r="84" spans="1:7" ht="16" customHeight="1" x14ac:dyDescent="0.3">
      <c r="A84" s="190"/>
      <c r="B84" s="108" t="s">
        <v>534</v>
      </c>
      <c r="C84" s="301"/>
      <c r="D84" s="297"/>
      <c r="E84" s="189" t="s">
        <v>246</v>
      </c>
      <c r="F84" s="1" t="s">
        <v>561</v>
      </c>
    </row>
    <row r="85" spans="1:7" ht="16" customHeight="1" x14ac:dyDescent="0.3">
      <c r="A85" s="190"/>
      <c r="B85" s="108" t="s">
        <v>535</v>
      </c>
      <c r="C85" s="301"/>
      <c r="D85" s="297"/>
      <c r="E85" s="189" t="s">
        <v>247</v>
      </c>
      <c r="F85" s="1" t="s">
        <v>561</v>
      </c>
    </row>
    <row r="86" spans="1:7" ht="16" customHeight="1" x14ac:dyDescent="0.3">
      <c r="A86" s="190"/>
      <c r="B86" s="108" t="s">
        <v>536</v>
      </c>
      <c r="C86" s="301"/>
      <c r="D86" s="297"/>
      <c r="E86" s="189" t="s">
        <v>248</v>
      </c>
      <c r="F86" s="1" t="s">
        <v>561</v>
      </c>
    </row>
    <row r="87" spans="1:7" ht="16" customHeight="1" x14ac:dyDescent="0.3">
      <c r="A87" s="190"/>
      <c r="B87" s="108" t="s">
        <v>537</v>
      </c>
      <c r="C87" s="302"/>
      <c r="D87" s="299"/>
      <c r="E87" s="189" t="s">
        <v>249</v>
      </c>
      <c r="F87" s="1" t="s">
        <v>561</v>
      </c>
      <c r="G87" s="124"/>
    </row>
    <row r="88" spans="1:7" x14ac:dyDescent="0.3">
      <c r="A88" s="102"/>
      <c r="B88" s="103"/>
      <c r="C88" s="103" t="s">
        <v>239</v>
      </c>
      <c r="D88" s="103"/>
      <c r="E88" s="103"/>
      <c r="F88" s="103"/>
    </row>
    <row r="89" spans="1:7" x14ac:dyDescent="0.3">
      <c r="A89" s="104">
        <v>15</v>
      </c>
      <c r="B89" s="105"/>
      <c r="C89" s="105" t="s">
        <v>240</v>
      </c>
      <c r="D89" s="95"/>
      <c r="E89" s="95"/>
      <c r="F89" s="95"/>
    </row>
    <row r="90" spans="1:7" ht="36" customHeight="1" x14ac:dyDescent="0.3">
      <c r="A90" s="107"/>
      <c r="B90" s="108" t="s">
        <v>538</v>
      </c>
      <c r="C90" s="259" t="s">
        <v>447</v>
      </c>
      <c r="D90" s="259" t="s">
        <v>639</v>
      </c>
      <c r="E90" s="119" t="s">
        <v>247</v>
      </c>
      <c r="F90" s="1" t="s">
        <v>561</v>
      </c>
    </row>
    <row r="91" spans="1:7" ht="36" customHeight="1" x14ac:dyDescent="0.3">
      <c r="A91" s="107"/>
      <c r="B91" s="108" t="s">
        <v>320</v>
      </c>
      <c r="C91" s="259"/>
      <c r="D91" s="259"/>
      <c r="E91" s="119" t="s">
        <v>248</v>
      </c>
      <c r="F91" s="1" t="s">
        <v>561</v>
      </c>
    </row>
    <row r="92" spans="1:7" ht="36" customHeight="1" x14ac:dyDescent="0.3">
      <c r="A92" s="107"/>
      <c r="B92" s="108" t="s">
        <v>321</v>
      </c>
      <c r="C92" s="259"/>
      <c r="D92" s="259"/>
      <c r="E92" s="119" t="s">
        <v>249</v>
      </c>
      <c r="F92" s="1" t="s">
        <v>561</v>
      </c>
    </row>
    <row r="93" spans="1:7" x14ac:dyDescent="0.3">
      <c r="A93" s="104">
        <v>16</v>
      </c>
      <c r="B93" s="105"/>
      <c r="C93" s="105" t="s">
        <v>241</v>
      </c>
      <c r="D93" s="95"/>
      <c r="E93" s="95"/>
      <c r="F93" s="95"/>
    </row>
    <row r="94" spans="1:7" ht="36" customHeight="1" x14ac:dyDescent="0.3">
      <c r="A94" s="107"/>
      <c r="B94" s="108" t="s">
        <v>539</v>
      </c>
      <c r="C94" s="259" t="s">
        <v>448</v>
      </c>
      <c r="D94" s="259" t="s">
        <v>639</v>
      </c>
      <c r="E94" s="119" t="s">
        <v>247</v>
      </c>
      <c r="F94" s="1" t="s">
        <v>561</v>
      </c>
    </row>
    <row r="95" spans="1:7" ht="36" customHeight="1" x14ac:dyDescent="0.3">
      <c r="A95" s="107"/>
      <c r="B95" s="108" t="s">
        <v>322</v>
      </c>
      <c r="C95" s="259"/>
      <c r="D95" s="259"/>
      <c r="E95" s="119" t="s">
        <v>248</v>
      </c>
      <c r="F95" s="1" t="s">
        <v>561</v>
      </c>
    </row>
    <row r="96" spans="1:7" ht="36" customHeight="1" x14ac:dyDescent="0.3">
      <c r="A96" s="107"/>
      <c r="B96" s="108" t="s">
        <v>323</v>
      </c>
      <c r="C96" s="259"/>
      <c r="D96" s="259"/>
      <c r="E96" s="119" t="s">
        <v>249</v>
      </c>
      <c r="F96" s="1" t="s">
        <v>561</v>
      </c>
    </row>
    <row r="97" spans="1:8" x14ac:dyDescent="0.3">
      <c r="A97" s="102"/>
      <c r="B97" s="103"/>
      <c r="C97" s="103" t="s">
        <v>234</v>
      </c>
      <c r="D97" s="103"/>
      <c r="E97" s="103"/>
      <c r="F97" s="103"/>
    </row>
    <row r="98" spans="1:8" s="106" customFormat="1" x14ac:dyDescent="0.3">
      <c r="A98" s="104">
        <v>17</v>
      </c>
      <c r="B98" s="105"/>
      <c r="C98" s="105" t="s">
        <v>235</v>
      </c>
      <c r="D98" s="105"/>
      <c r="E98" s="105"/>
      <c r="F98" s="105"/>
    </row>
    <row r="99" spans="1:8" ht="36" customHeight="1" x14ac:dyDescent="0.3">
      <c r="A99" s="107"/>
      <c r="B99" s="108" t="s">
        <v>540</v>
      </c>
      <c r="C99" s="264" t="s">
        <v>449</v>
      </c>
      <c r="D99" s="259" t="s">
        <v>639</v>
      </c>
      <c r="E99" s="119" t="s">
        <v>247</v>
      </c>
      <c r="F99" s="1" t="s">
        <v>561</v>
      </c>
      <c r="H99" t="s">
        <v>594</v>
      </c>
    </row>
    <row r="100" spans="1:8" ht="36" customHeight="1" x14ac:dyDescent="0.3">
      <c r="A100" s="107"/>
      <c r="B100" s="108" t="s">
        <v>324</v>
      </c>
      <c r="C100" s="297"/>
      <c r="D100" s="259"/>
      <c r="E100" s="119" t="s">
        <v>248</v>
      </c>
      <c r="F100" s="1" t="s">
        <v>561</v>
      </c>
      <c r="H100" t="s">
        <v>594</v>
      </c>
    </row>
    <row r="101" spans="1:8" ht="36" customHeight="1" x14ac:dyDescent="0.3">
      <c r="A101" s="107"/>
      <c r="B101" s="108" t="s">
        <v>325</v>
      </c>
      <c r="C101" s="297"/>
      <c r="D101" s="259"/>
      <c r="E101" s="119" t="s">
        <v>249</v>
      </c>
      <c r="F101" s="1" t="s">
        <v>561</v>
      </c>
      <c r="H101" t="s">
        <v>594</v>
      </c>
    </row>
    <row r="102" spans="1:8" s="106" customFormat="1" x14ac:dyDescent="0.3">
      <c r="A102" s="104">
        <v>18</v>
      </c>
      <c r="B102" s="105"/>
      <c r="C102" s="105" t="s">
        <v>236</v>
      </c>
      <c r="D102" s="105"/>
      <c r="E102" s="105"/>
      <c r="F102" s="105"/>
    </row>
    <row r="103" spans="1:8" ht="36" customHeight="1" x14ac:dyDescent="0.3">
      <c r="A103" s="107"/>
      <c r="B103" s="108" t="s">
        <v>326</v>
      </c>
      <c r="C103" s="259" t="s">
        <v>450</v>
      </c>
      <c r="D103" s="259" t="s">
        <v>639</v>
      </c>
      <c r="E103" s="119" t="s">
        <v>247</v>
      </c>
      <c r="F103" s="1" t="s">
        <v>561</v>
      </c>
      <c r="H103" t="s">
        <v>594</v>
      </c>
    </row>
    <row r="104" spans="1:8" ht="36" customHeight="1" x14ac:dyDescent="0.3">
      <c r="A104" s="109"/>
      <c r="B104" s="108" t="s">
        <v>327</v>
      </c>
      <c r="C104" s="259"/>
      <c r="D104" s="259"/>
      <c r="E104" s="119" t="s">
        <v>248</v>
      </c>
      <c r="F104" s="1" t="s">
        <v>561</v>
      </c>
      <c r="H104" t="s">
        <v>594</v>
      </c>
    </row>
    <row r="105" spans="1:8" ht="36" customHeight="1" x14ac:dyDescent="0.3">
      <c r="A105" s="109"/>
      <c r="B105" s="108" t="s">
        <v>328</v>
      </c>
      <c r="C105" s="259"/>
      <c r="D105" s="259"/>
      <c r="E105" s="119" t="s">
        <v>249</v>
      </c>
      <c r="F105" s="1" t="s">
        <v>561</v>
      </c>
      <c r="H105" t="s">
        <v>594</v>
      </c>
    </row>
    <row r="106" spans="1:8" s="106" customFormat="1" x14ac:dyDescent="0.3">
      <c r="A106" s="104">
        <v>19</v>
      </c>
      <c r="B106" s="105"/>
      <c r="C106" s="105" t="s">
        <v>521</v>
      </c>
      <c r="D106" s="105"/>
      <c r="E106" s="105"/>
      <c r="F106" s="105"/>
    </row>
    <row r="107" spans="1:8" ht="36" customHeight="1" x14ac:dyDescent="0.3">
      <c r="A107" s="190"/>
      <c r="B107" s="108" t="s">
        <v>329</v>
      </c>
      <c r="C107" s="264" t="s">
        <v>522</v>
      </c>
      <c r="D107" s="259" t="s">
        <v>639</v>
      </c>
      <c r="E107" s="189" t="s">
        <v>247</v>
      </c>
      <c r="F107" s="1" t="s">
        <v>561</v>
      </c>
    </row>
    <row r="108" spans="1:8" ht="36" customHeight="1" x14ac:dyDescent="0.3">
      <c r="A108" s="190"/>
      <c r="B108" s="108" t="s">
        <v>330</v>
      </c>
      <c r="C108" s="297"/>
      <c r="D108" s="259"/>
      <c r="E108" s="189" t="s">
        <v>248</v>
      </c>
      <c r="F108" s="1" t="s">
        <v>561</v>
      </c>
    </row>
    <row r="109" spans="1:8" ht="36" customHeight="1" x14ac:dyDescent="0.3">
      <c r="A109" s="190"/>
      <c r="B109" s="108" t="s">
        <v>331</v>
      </c>
      <c r="C109" s="297"/>
      <c r="D109" s="259"/>
      <c r="E109" s="189" t="s">
        <v>249</v>
      </c>
      <c r="F109" s="1" t="s">
        <v>561</v>
      </c>
    </row>
    <row r="110" spans="1:8" s="106" customFormat="1" x14ac:dyDescent="0.3">
      <c r="A110" s="104">
        <v>20</v>
      </c>
      <c r="B110" s="105"/>
      <c r="C110" s="105" t="s">
        <v>523</v>
      </c>
      <c r="D110" s="105"/>
      <c r="E110" s="105"/>
      <c r="F110" s="105"/>
    </row>
    <row r="111" spans="1:8" ht="36" customHeight="1" x14ac:dyDescent="0.3">
      <c r="A111" s="190"/>
      <c r="B111" s="108" t="s">
        <v>541</v>
      </c>
      <c r="C111" s="259" t="s">
        <v>524</v>
      </c>
      <c r="D111" s="259" t="s">
        <v>639</v>
      </c>
      <c r="E111" s="189" t="s">
        <v>247</v>
      </c>
      <c r="F111" s="1" t="s">
        <v>561</v>
      </c>
      <c r="G111" t="s">
        <v>640</v>
      </c>
    </row>
    <row r="112" spans="1:8" ht="36" customHeight="1" x14ac:dyDescent="0.3">
      <c r="A112" s="109"/>
      <c r="B112" s="108" t="s">
        <v>332</v>
      </c>
      <c r="C112" s="259"/>
      <c r="D112" s="259"/>
      <c r="E112" s="189" t="s">
        <v>248</v>
      </c>
      <c r="F112" s="1" t="s">
        <v>561</v>
      </c>
      <c r="G112" t="s">
        <v>640</v>
      </c>
    </row>
    <row r="113" spans="1:8" ht="36" customHeight="1" x14ac:dyDescent="0.3">
      <c r="A113" s="109"/>
      <c r="B113" s="108" t="s">
        <v>542</v>
      </c>
      <c r="C113" s="259"/>
      <c r="D113" s="259"/>
      <c r="E113" s="189" t="s">
        <v>249</v>
      </c>
      <c r="F113" s="1" t="s">
        <v>561</v>
      </c>
      <c r="G113" t="s">
        <v>640</v>
      </c>
    </row>
    <row r="114" spans="1:8" s="106" customFormat="1" x14ac:dyDescent="0.3">
      <c r="A114" s="104">
        <v>21</v>
      </c>
      <c r="B114" s="105"/>
      <c r="C114" s="105" t="s">
        <v>525</v>
      </c>
      <c r="D114" s="105"/>
      <c r="E114" s="105"/>
      <c r="F114" s="105"/>
    </row>
    <row r="115" spans="1:8" ht="36" customHeight="1" x14ac:dyDescent="0.3">
      <c r="A115" s="190"/>
      <c r="B115" s="108" t="s">
        <v>543</v>
      </c>
      <c r="C115" s="264" t="s">
        <v>526</v>
      </c>
      <c r="D115" s="259" t="s">
        <v>639</v>
      </c>
      <c r="E115" s="189" t="s">
        <v>247</v>
      </c>
      <c r="F115" s="1" t="s">
        <v>561</v>
      </c>
    </row>
    <row r="116" spans="1:8" ht="36" customHeight="1" x14ac:dyDescent="0.3">
      <c r="A116" s="190"/>
      <c r="B116" s="108" t="s">
        <v>333</v>
      </c>
      <c r="C116" s="297"/>
      <c r="D116" s="259"/>
      <c r="E116" s="189" t="s">
        <v>248</v>
      </c>
      <c r="F116" s="1" t="s">
        <v>561</v>
      </c>
    </row>
    <row r="117" spans="1:8" ht="36" customHeight="1" x14ac:dyDescent="0.3">
      <c r="A117" s="190"/>
      <c r="B117" s="108" t="s">
        <v>544</v>
      </c>
      <c r="C117" s="297"/>
      <c r="D117" s="259"/>
      <c r="E117" s="189" t="s">
        <v>249</v>
      </c>
      <c r="F117" s="1" t="s">
        <v>561</v>
      </c>
    </row>
    <row r="118" spans="1:8" s="106" customFormat="1" x14ac:dyDescent="0.3">
      <c r="A118" s="104">
        <v>22</v>
      </c>
      <c r="B118" s="105"/>
      <c r="C118" s="105" t="s">
        <v>527</v>
      </c>
      <c r="D118" s="105"/>
      <c r="E118" s="105"/>
      <c r="F118" s="105"/>
    </row>
    <row r="119" spans="1:8" ht="36" customHeight="1" x14ac:dyDescent="0.3">
      <c r="A119" s="190"/>
      <c r="B119" s="108" t="s">
        <v>545</v>
      </c>
      <c r="C119" s="259" t="s">
        <v>528</v>
      </c>
      <c r="D119" s="259" t="s">
        <v>639</v>
      </c>
      <c r="E119" s="189" t="s">
        <v>247</v>
      </c>
      <c r="F119" s="1" t="s">
        <v>561</v>
      </c>
      <c r="H119" t="s">
        <v>594</v>
      </c>
    </row>
    <row r="120" spans="1:8" ht="36" customHeight="1" x14ac:dyDescent="0.3">
      <c r="A120" s="109"/>
      <c r="B120" s="108" t="s">
        <v>546</v>
      </c>
      <c r="C120" s="259"/>
      <c r="D120" s="259"/>
      <c r="E120" s="189" t="s">
        <v>248</v>
      </c>
      <c r="F120" s="1" t="s">
        <v>561</v>
      </c>
      <c r="H120" t="s">
        <v>594</v>
      </c>
    </row>
    <row r="121" spans="1:8" ht="36" customHeight="1" x14ac:dyDescent="0.3">
      <c r="A121" s="109"/>
      <c r="B121" s="108" t="s">
        <v>547</v>
      </c>
      <c r="C121" s="259"/>
      <c r="D121" s="259"/>
      <c r="E121" s="189" t="s">
        <v>249</v>
      </c>
      <c r="F121" s="1" t="s">
        <v>561</v>
      </c>
      <c r="H121" t="s">
        <v>594</v>
      </c>
    </row>
    <row r="122" spans="1:8" x14ac:dyDescent="0.3">
      <c r="A122" s="110"/>
      <c r="B122" s="111"/>
      <c r="C122" s="103" t="s">
        <v>254</v>
      </c>
      <c r="D122" s="112"/>
      <c r="E122" s="112"/>
      <c r="F122" s="112"/>
    </row>
    <row r="123" spans="1:8" s="117" customFormat="1" outlineLevel="1" x14ac:dyDescent="0.3">
      <c r="A123" s="113">
        <v>23</v>
      </c>
      <c r="B123" s="114"/>
      <c r="C123" s="115" t="s">
        <v>255</v>
      </c>
      <c r="D123" s="116"/>
      <c r="E123" s="116"/>
      <c r="F123" s="116"/>
    </row>
    <row r="124" spans="1:8" ht="36" customHeight="1" outlineLevel="2" x14ac:dyDescent="0.3">
      <c r="A124" s="118"/>
      <c r="B124" s="108" t="s">
        <v>548</v>
      </c>
      <c r="C124" s="311" t="s">
        <v>451</v>
      </c>
      <c r="D124" s="259" t="s">
        <v>639</v>
      </c>
      <c r="E124" s="119" t="s">
        <v>247</v>
      </c>
      <c r="F124" s="1" t="s">
        <v>561</v>
      </c>
    </row>
    <row r="125" spans="1:8" ht="36" customHeight="1" outlineLevel="2" x14ac:dyDescent="0.3">
      <c r="A125" s="118"/>
      <c r="B125" s="108" t="s">
        <v>549</v>
      </c>
      <c r="C125" s="312"/>
      <c r="D125" s="259"/>
      <c r="E125" s="119" t="s">
        <v>248</v>
      </c>
      <c r="F125" s="1" t="s">
        <v>561</v>
      </c>
    </row>
    <row r="126" spans="1:8" ht="36" customHeight="1" outlineLevel="2" x14ac:dyDescent="0.3">
      <c r="A126" s="118"/>
      <c r="B126" s="108" t="s">
        <v>550</v>
      </c>
      <c r="C126" s="312"/>
      <c r="D126" s="259"/>
      <c r="E126" s="119" t="s">
        <v>249</v>
      </c>
      <c r="F126" s="1" t="s">
        <v>561</v>
      </c>
    </row>
    <row r="127" spans="1:8" x14ac:dyDescent="0.3">
      <c r="A127" s="102"/>
      <c r="B127" s="103"/>
      <c r="C127" s="103" t="s">
        <v>256</v>
      </c>
      <c r="D127" s="103"/>
      <c r="E127" s="103"/>
      <c r="F127" s="103"/>
      <c r="G127" t="s">
        <v>641</v>
      </c>
    </row>
    <row r="128" spans="1:8" x14ac:dyDescent="0.3">
      <c r="A128" s="104">
        <v>24</v>
      </c>
      <c r="B128" s="105"/>
      <c r="C128" s="105" t="s">
        <v>237</v>
      </c>
      <c r="D128" s="95"/>
      <c r="E128" s="95"/>
      <c r="F128" s="95"/>
    </row>
    <row r="129" spans="1:8" ht="36" customHeight="1" x14ac:dyDescent="0.3">
      <c r="A129" s="107"/>
      <c r="B129" s="108" t="s">
        <v>551</v>
      </c>
      <c r="C129" s="259" t="s">
        <v>452</v>
      </c>
      <c r="D129" s="259" t="s">
        <v>639</v>
      </c>
      <c r="E129" s="119" t="s">
        <v>247</v>
      </c>
      <c r="F129" s="1" t="s">
        <v>561</v>
      </c>
      <c r="H129" t="s">
        <v>594</v>
      </c>
    </row>
    <row r="130" spans="1:8" ht="36" customHeight="1" x14ac:dyDescent="0.3">
      <c r="A130" s="107"/>
      <c r="B130" s="108" t="s">
        <v>552</v>
      </c>
      <c r="C130" s="259"/>
      <c r="D130" s="259"/>
      <c r="E130" s="119" t="s">
        <v>248</v>
      </c>
      <c r="F130" s="1" t="s">
        <v>561</v>
      </c>
      <c r="H130" t="s">
        <v>590</v>
      </c>
    </row>
    <row r="131" spans="1:8" ht="36" customHeight="1" x14ac:dyDescent="0.3">
      <c r="A131" s="107"/>
      <c r="B131" s="108" t="s">
        <v>553</v>
      </c>
      <c r="C131" s="259"/>
      <c r="D131" s="259"/>
      <c r="E131" s="119" t="s">
        <v>249</v>
      </c>
      <c r="F131" s="1" t="s">
        <v>561</v>
      </c>
      <c r="H131" t="s">
        <v>590</v>
      </c>
    </row>
    <row r="132" spans="1:8" x14ac:dyDescent="0.3">
      <c r="A132" s="104">
        <v>25</v>
      </c>
      <c r="B132" s="105"/>
      <c r="C132" s="105" t="s">
        <v>238</v>
      </c>
      <c r="D132" s="95"/>
      <c r="E132" s="95"/>
      <c r="F132" s="95"/>
    </row>
    <row r="133" spans="1:8" ht="36" customHeight="1" x14ac:dyDescent="0.3">
      <c r="A133" s="107"/>
      <c r="B133" s="108" t="s">
        <v>554</v>
      </c>
      <c r="C133" s="259" t="s">
        <v>633</v>
      </c>
      <c r="D133" s="259" t="s">
        <v>639</v>
      </c>
      <c r="E133" s="119" t="s">
        <v>247</v>
      </c>
      <c r="F133" s="1" t="s">
        <v>561</v>
      </c>
    </row>
    <row r="134" spans="1:8" ht="36" customHeight="1" x14ac:dyDescent="0.3">
      <c r="A134" s="107"/>
      <c r="B134" s="108" t="s">
        <v>555</v>
      </c>
      <c r="C134" s="259"/>
      <c r="D134" s="259"/>
      <c r="E134" s="119" t="s">
        <v>248</v>
      </c>
      <c r="F134" s="1" t="s">
        <v>561</v>
      </c>
    </row>
    <row r="135" spans="1:8" ht="36" customHeight="1" x14ac:dyDescent="0.3">
      <c r="A135" s="107"/>
      <c r="B135" s="108" t="s">
        <v>556</v>
      </c>
      <c r="C135" s="259"/>
      <c r="D135" s="259"/>
      <c r="E135" s="119" t="s">
        <v>249</v>
      </c>
      <c r="F135" s="1" t="s">
        <v>561</v>
      </c>
    </row>
    <row r="136" spans="1:8" x14ac:dyDescent="0.3">
      <c r="A136" s="102"/>
      <c r="B136" s="103"/>
      <c r="C136" s="103" t="s">
        <v>257</v>
      </c>
      <c r="D136" s="103"/>
      <c r="E136" s="103"/>
      <c r="F136" s="103"/>
    </row>
    <row r="137" spans="1:8" x14ac:dyDescent="0.3">
      <c r="A137" s="104">
        <v>26</v>
      </c>
      <c r="B137" s="105"/>
      <c r="C137" s="105" t="s">
        <v>258</v>
      </c>
      <c r="D137" s="95"/>
      <c r="E137" s="95"/>
      <c r="F137" s="95"/>
    </row>
    <row r="138" spans="1:8" ht="60" customHeight="1" x14ac:dyDescent="0.3">
      <c r="A138" s="107"/>
      <c r="B138" s="108" t="s">
        <v>557</v>
      </c>
      <c r="C138" s="259" t="s">
        <v>620</v>
      </c>
      <c r="D138" s="259" t="s">
        <v>621</v>
      </c>
      <c r="E138" s="92" t="s">
        <v>243</v>
      </c>
      <c r="F138" s="1" t="s">
        <v>561</v>
      </c>
    </row>
    <row r="139" spans="1:8" ht="60" customHeight="1" x14ac:dyDescent="0.3">
      <c r="A139" s="107"/>
      <c r="B139" s="108" t="s">
        <v>558</v>
      </c>
      <c r="C139" s="259"/>
      <c r="D139" s="259"/>
      <c r="E139" s="92" t="s">
        <v>260</v>
      </c>
      <c r="F139" s="1" t="s">
        <v>564</v>
      </c>
      <c r="G139" t="s">
        <v>613</v>
      </c>
    </row>
    <row r="140" spans="1:8" x14ac:dyDescent="0.3">
      <c r="A140" s="104">
        <v>27</v>
      </c>
      <c r="B140" s="105"/>
      <c r="C140" s="105" t="s">
        <v>259</v>
      </c>
      <c r="D140" s="95"/>
      <c r="E140" s="95"/>
      <c r="F140" s="95"/>
    </row>
    <row r="141" spans="1:8" ht="60" customHeight="1" x14ac:dyDescent="0.3">
      <c r="A141" s="107"/>
      <c r="B141" s="108" t="s">
        <v>559</v>
      </c>
      <c r="C141" s="259" t="s">
        <v>619</v>
      </c>
      <c r="D141" s="259" t="s">
        <v>612</v>
      </c>
      <c r="E141" s="92" t="s">
        <v>261</v>
      </c>
      <c r="F141" s="1" t="s">
        <v>564</v>
      </c>
      <c r="G141" t="s">
        <v>615</v>
      </c>
    </row>
    <row r="142" spans="1:8" ht="60" customHeight="1" x14ac:dyDescent="0.3">
      <c r="A142" s="107"/>
      <c r="B142" s="108" t="s">
        <v>560</v>
      </c>
      <c r="C142" s="259"/>
      <c r="D142" s="259"/>
      <c r="E142" s="92" t="s">
        <v>262</v>
      </c>
      <c r="F142" s="1" t="s">
        <v>561</v>
      </c>
    </row>
    <row r="143" spans="1:8" x14ac:dyDescent="0.3">
      <c r="A143" s="104">
        <v>28</v>
      </c>
      <c r="B143" s="105"/>
      <c r="C143" s="105" t="s">
        <v>258</v>
      </c>
      <c r="D143" s="95"/>
      <c r="E143" s="95"/>
      <c r="F143" s="95"/>
    </row>
    <row r="144" spans="1:8" ht="60" customHeight="1" x14ac:dyDescent="0.3">
      <c r="A144" s="194"/>
      <c r="B144" s="108" t="s">
        <v>627</v>
      </c>
      <c r="C144" s="259" t="s">
        <v>636</v>
      </c>
      <c r="D144" s="259" t="s">
        <v>635</v>
      </c>
      <c r="E144" s="92" t="s">
        <v>631</v>
      </c>
      <c r="F144" s="1" t="s">
        <v>564</v>
      </c>
      <c r="G144" t="s">
        <v>613</v>
      </c>
    </row>
    <row r="145" spans="1:7" ht="60" customHeight="1" x14ac:dyDescent="0.3">
      <c r="A145" s="194"/>
      <c r="B145" s="108" t="s">
        <v>628</v>
      </c>
      <c r="C145" s="259"/>
      <c r="D145" s="259"/>
      <c r="E145" s="92" t="s">
        <v>632</v>
      </c>
      <c r="F145" s="1" t="s">
        <v>564</v>
      </c>
      <c r="G145" t="s">
        <v>613</v>
      </c>
    </row>
    <row r="146" spans="1:7" x14ac:dyDescent="0.3">
      <c r="A146" s="104">
        <v>29</v>
      </c>
      <c r="B146" s="105"/>
      <c r="C146" s="105" t="s">
        <v>259</v>
      </c>
      <c r="D146" s="95"/>
      <c r="E146" s="95"/>
      <c r="F146" s="95"/>
    </row>
    <row r="147" spans="1:7" ht="60" customHeight="1" x14ac:dyDescent="0.3">
      <c r="A147" s="194"/>
      <c r="B147" s="108" t="s">
        <v>629</v>
      </c>
      <c r="C147" s="259" t="s">
        <v>634</v>
      </c>
      <c r="D147" s="259" t="s">
        <v>635</v>
      </c>
      <c r="E147" s="92" t="s">
        <v>631</v>
      </c>
      <c r="F147" s="1" t="s">
        <v>561</v>
      </c>
    </row>
    <row r="148" spans="1:7" ht="60" customHeight="1" x14ac:dyDescent="0.3">
      <c r="A148" s="194"/>
      <c r="B148" s="108" t="s">
        <v>630</v>
      </c>
      <c r="C148" s="259"/>
      <c r="D148" s="259"/>
      <c r="E148" s="92" t="s">
        <v>632</v>
      </c>
      <c r="F148" s="1" t="s">
        <v>561</v>
      </c>
    </row>
  </sheetData>
  <mergeCells count="62">
    <mergeCell ref="C65:C71"/>
    <mergeCell ref="D65:D71"/>
    <mergeCell ref="C138:C139"/>
    <mergeCell ref="D138:D139"/>
    <mergeCell ref="C141:C142"/>
    <mergeCell ref="D141:D142"/>
    <mergeCell ref="C129:C131"/>
    <mergeCell ref="D129:D131"/>
    <mergeCell ref="C133:C135"/>
    <mergeCell ref="D133:D135"/>
    <mergeCell ref="C41:C47"/>
    <mergeCell ref="D41:D47"/>
    <mergeCell ref="C49:C55"/>
    <mergeCell ref="D49:D55"/>
    <mergeCell ref="C57:C63"/>
    <mergeCell ref="D57:D63"/>
    <mergeCell ref="C25:C28"/>
    <mergeCell ref="D25:D28"/>
    <mergeCell ref="C30:C33"/>
    <mergeCell ref="D30:D33"/>
    <mergeCell ref="C35:C38"/>
    <mergeCell ref="D35:D38"/>
    <mergeCell ref="C20:C23"/>
    <mergeCell ref="D20:D23"/>
    <mergeCell ref="A1:F2"/>
    <mergeCell ref="C3:F3"/>
    <mergeCell ref="E4:F4"/>
    <mergeCell ref="C7:C8"/>
    <mergeCell ref="D7:D8"/>
    <mergeCell ref="C10:C11"/>
    <mergeCell ref="D10:D11"/>
    <mergeCell ref="C13:C14"/>
    <mergeCell ref="D13:D14"/>
    <mergeCell ref="C16:C17"/>
    <mergeCell ref="D16:D17"/>
    <mergeCell ref="E18:F18"/>
    <mergeCell ref="C73:C79"/>
    <mergeCell ref="D73:D79"/>
    <mergeCell ref="C81:C87"/>
    <mergeCell ref="D81:D87"/>
    <mergeCell ref="C107:C109"/>
    <mergeCell ref="D107:D109"/>
    <mergeCell ref="C103:C105"/>
    <mergeCell ref="D103:D105"/>
    <mergeCell ref="C90:C92"/>
    <mergeCell ref="D90:D92"/>
    <mergeCell ref="C94:C96"/>
    <mergeCell ref="D94:D96"/>
    <mergeCell ref="C99:C101"/>
    <mergeCell ref="D99:D101"/>
    <mergeCell ref="C144:C145"/>
    <mergeCell ref="D144:D145"/>
    <mergeCell ref="C147:C148"/>
    <mergeCell ref="D147:D148"/>
    <mergeCell ref="C111:C113"/>
    <mergeCell ref="D111:D113"/>
    <mergeCell ref="C115:C117"/>
    <mergeCell ref="D115:D117"/>
    <mergeCell ref="C119:C121"/>
    <mergeCell ref="D119:D121"/>
    <mergeCell ref="C124:C126"/>
    <mergeCell ref="D124:D126"/>
  </mergeCells>
  <phoneticPr fontId="4" type="noConversion"/>
  <conditionalFormatting sqref="F138">
    <cfRule type="cellIs" dxfId="182" priority="58" operator="equal">
      <formula>"Failed"</formula>
    </cfRule>
    <cfRule type="cellIs" dxfId="181" priority="59" operator="equal">
      <formula>"Not executed"</formula>
    </cfRule>
    <cfRule type="cellIs" dxfId="180" priority="60" operator="equal">
      <formula>"passed"</formula>
    </cfRule>
  </conditionalFormatting>
  <conditionalFormatting sqref="F142">
    <cfRule type="cellIs" dxfId="179" priority="49" operator="equal">
      <formula>"Failed"</formula>
    </cfRule>
    <cfRule type="cellIs" dxfId="178" priority="50" operator="equal">
      <formula>"Not executed"</formula>
    </cfRule>
    <cfRule type="cellIs" dxfId="177" priority="51" operator="equal">
      <formula>"passed"</formula>
    </cfRule>
  </conditionalFormatting>
  <conditionalFormatting sqref="F101">
    <cfRule type="cellIs" dxfId="176" priority="139" operator="equal">
      <formula>"Failed"</formula>
    </cfRule>
    <cfRule type="cellIs" dxfId="175" priority="140" operator="equal">
      <formula>"Not executed"</formula>
    </cfRule>
    <cfRule type="cellIs" dxfId="174" priority="141" operator="equal">
      <formula>"passed"</formula>
    </cfRule>
  </conditionalFormatting>
  <conditionalFormatting sqref="F103:F104">
    <cfRule type="cellIs" dxfId="173" priority="136" operator="equal">
      <formula>"Failed"</formula>
    </cfRule>
    <cfRule type="cellIs" dxfId="172" priority="137" operator="equal">
      <formula>"Not executed"</formula>
    </cfRule>
    <cfRule type="cellIs" dxfId="171" priority="138" operator="equal">
      <formula>"passed"</formula>
    </cfRule>
  </conditionalFormatting>
  <conditionalFormatting sqref="F7:F8">
    <cfRule type="cellIs" dxfId="170" priority="220" operator="equal">
      <formula>"Failed"</formula>
    </cfRule>
    <cfRule type="cellIs" dxfId="169" priority="221" operator="equal">
      <formula>"Not executed"</formula>
    </cfRule>
    <cfRule type="cellIs" dxfId="168" priority="222" operator="equal">
      <formula>"passed"</formula>
    </cfRule>
  </conditionalFormatting>
  <conditionalFormatting sqref="F133:F135">
    <cfRule type="cellIs" dxfId="167" priority="118" operator="equal">
      <formula>"Failed"</formula>
    </cfRule>
    <cfRule type="cellIs" dxfId="166" priority="119" operator="equal">
      <formula>"Not executed"</formula>
    </cfRule>
    <cfRule type="cellIs" dxfId="165" priority="120" operator="equal">
      <formula>"passed"</formula>
    </cfRule>
  </conditionalFormatting>
  <conditionalFormatting sqref="F94:F96">
    <cfRule type="cellIs" dxfId="164" priority="100" operator="equal">
      <formula>"Failed"</formula>
    </cfRule>
    <cfRule type="cellIs" dxfId="163" priority="101" operator="equal">
      <formula>"Not executed"</formula>
    </cfRule>
    <cfRule type="cellIs" dxfId="162" priority="102" operator="equal">
      <formula>"passed"</formula>
    </cfRule>
  </conditionalFormatting>
  <conditionalFormatting sqref="F124:F126">
    <cfRule type="cellIs" dxfId="161" priority="130" operator="equal">
      <formula>"Failed"</formula>
    </cfRule>
    <cfRule type="cellIs" dxfId="160" priority="131" operator="equal">
      <formula>"Not executed"</formula>
    </cfRule>
    <cfRule type="cellIs" dxfId="159" priority="132" operator="equal">
      <formula>"passed"</formula>
    </cfRule>
  </conditionalFormatting>
  <conditionalFormatting sqref="F10:F11">
    <cfRule type="cellIs" dxfId="158" priority="193" operator="equal">
      <formula>"Failed"</formula>
    </cfRule>
    <cfRule type="cellIs" dxfId="157" priority="194" operator="equal">
      <formula>"Not executed"</formula>
    </cfRule>
    <cfRule type="cellIs" dxfId="156" priority="195" operator="equal">
      <formula>"passed"</formula>
    </cfRule>
  </conditionalFormatting>
  <conditionalFormatting sqref="F13:F14">
    <cfRule type="cellIs" dxfId="155" priority="190" operator="equal">
      <formula>"Failed"</formula>
    </cfRule>
    <cfRule type="cellIs" dxfId="154" priority="191" operator="equal">
      <formula>"Not executed"</formula>
    </cfRule>
    <cfRule type="cellIs" dxfId="153" priority="192" operator="equal">
      <formula>"passed"</formula>
    </cfRule>
  </conditionalFormatting>
  <conditionalFormatting sqref="F20:F21">
    <cfRule type="cellIs" dxfId="152" priority="184" operator="equal">
      <formula>"Failed"</formula>
    </cfRule>
    <cfRule type="cellIs" dxfId="151" priority="185" operator="equal">
      <formula>"Not executed"</formula>
    </cfRule>
    <cfRule type="cellIs" dxfId="150" priority="186" operator="equal">
      <formula>"passed"</formula>
    </cfRule>
  </conditionalFormatting>
  <conditionalFormatting sqref="F22:F23">
    <cfRule type="cellIs" dxfId="149" priority="181" operator="equal">
      <formula>"Failed"</formula>
    </cfRule>
    <cfRule type="cellIs" dxfId="148" priority="182" operator="equal">
      <formula>"Not executed"</formula>
    </cfRule>
    <cfRule type="cellIs" dxfId="147" priority="183" operator="equal">
      <formula>"passed"</formula>
    </cfRule>
  </conditionalFormatting>
  <conditionalFormatting sqref="F25:F26">
    <cfRule type="cellIs" dxfId="146" priority="178" operator="equal">
      <formula>"Failed"</formula>
    </cfRule>
    <cfRule type="cellIs" dxfId="145" priority="179" operator="equal">
      <formula>"Not executed"</formula>
    </cfRule>
    <cfRule type="cellIs" dxfId="144" priority="180" operator="equal">
      <formula>"passed"</formula>
    </cfRule>
  </conditionalFormatting>
  <conditionalFormatting sqref="F27:F28">
    <cfRule type="cellIs" dxfId="143" priority="175" operator="equal">
      <formula>"Failed"</formula>
    </cfRule>
    <cfRule type="cellIs" dxfId="142" priority="176" operator="equal">
      <formula>"Not executed"</formula>
    </cfRule>
    <cfRule type="cellIs" dxfId="141" priority="177" operator="equal">
      <formula>"passed"</formula>
    </cfRule>
  </conditionalFormatting>
  <conditionalFormatting sqref="F30:F31">
    <cfRule type="cellIs" dxfId="140" priority="172" operator="equal">
      <formula>"Failed"</formula>
    </cfRule>
    <cfRule type="cellIs" dxfId="139" priority="173" operator="equal">
      <formula>"Not executed"</formula>
    </cfRule>
    <cfRule type="cellIs" dxfId="138" priority="174" operator="equal">
      <formula>"passed"</formula>
    </cfRule>
  </conditionalFormatting>
  <conditionalFormatting sqref="F32:F33">
    <cfRule type="cellIs" dxfId="137" priority="169" operator="equal">
      <formula>"Failed"</formula>
    </cfRule>
    <cfRule type="cellIs" dxfId="136" priority="170" operator="equal">
      <formula>"Not executed"</formula>
    </cfRule>
    <cfRule type="cellIs" dxfId="135" priority="171" operator="equal">
      <formula>"passed"</formula>
    </cfRule>
  </conditionalFormatting>
  <conditionalFormatting sqref="F35:F36">
    <cfRule type="cellIs" dxfId="134" priority="166" operator="equal">
      <formula>"Failed"</formula>
    </cfRule>
    <cfRule type="cellIs" dxfId="133" priority="167" operator="equal">
      <formula>"Not executed"</formula>
    </cfRule>
    <cfRule type="cellIs" dxfId="132" priority="168" operator="equal">
      <formula>"passed"</formula>
    </cfRule>
  </conditionalFormatting>
  <conditionalFormatting sqref="F37:F38">
    <cfRule type="cellIs" dxfId="131" priority="163" operator="equal">
      <formula>"Failed"</formula>
    </cfRule>
    <cfRule type="cellIs" dxfId="130" priority="164" operator="equal">
      <formula>"Not executed"</formula>
    </cfRule>
    <cfRule type="cellIs" dxfId="129" priority="165" operator="equal">
      <formula>"passed"</formula>
    </cfRule>
  </conditionalFormatting>
  <conditionalFormatting sqref="F16:F17">
    <cfRule type="cellIs" dxfId="128" priority="160" operator="equal">
      <formula>"Failed"</formula>
    </cfRule>
    <cfRule type="cellIs" dxfId="127" priority="161" operator="equal">
      <formula>"Not executed"</formula>
    </cfRule>
    <cfRule type="cellIs" dxfId="126" priority="162" operator="equal">
      <formula>"passed"</formula>
    </cfRule>
  </conditionalFormatting>
  <conditionalFormatting sqref="F49:F55">
    <cfRule type="cellIs" dxfId="125" priority="82" operator="equal">
      <formula>"Failed"</formula>
    </cfRule>
    <cfRule type="cellIs" dxfId="124" priority="83" operator="equal">
      <formula>"Not executed"</formula>
    </cfRule>
    <cfRule type="cellIs" dxfId="123" priority="84" operator="equal">
      <formula>"passed"</formula>
    </cfRule>
  </conditionalFormatting>
  <conditionalFormatting sqref="F105">
    <cfRule type="cellIs" dxfId="122" priority="133" operator="equal">
      <formula>"Failed"</formula>
    </cfRule>
    <cfRule type="cellIs" dxfId="121" priority="134" operator="equal">
      <formula>"Not executed"</formula>
    </cfRule>
    <cfRule type="cellIs" dxfId="120" priority="135" operator="equal">
      <formula>"passed"</formula>
    </cfRule>
  </conditionalFormatting>
  <conditionalFormatting sqref="F41:F47">
    <cfRule type="cellIs" dxfId="119" priority="88" operator="equal">
      <formula>"Failed"</formula>
    </cfRule>
    <cfRule type="cellIs" dxfId="118" priority="89" operator="equal">
      <formula>"Not executed"</formula>
    </cfRule>
    <cfRule type="cellIs" dxfId="117" priority="90" operator="equal">
      <formula>"passed"</formula>
    </cfRule>
  </conditionalFormatting>
  <conditionalFormatting sqref="F99:F100">
    <cfRule type="cellIs" dxfId="116" priority="142" operator="equal">
      <formula>"Failed"</formula>
    </cfRule>
    <cfRule type="cellIs" dxfId="115" priority="143" operator="equal">
      <formula>"Not executed"</formula>
    </cfRule>
    <cfRule type="cellIs" dxfId="114" priority="144" operator="equal">
      <formula>"passed"</formula>
    </cfRule>
  </conditionalFormatting>
  <conditionalFormatting sqref="F65:F71">
    <cfRule type="cellIs" dxfId="113" priority="70" operator="equal">
      <formula>"Failed"</formula>
    </cfRule>
    <cfRule type="cellIs" dxfId="112" priority="71" operator="equal">
      <formula>"Not executed"</formula>
    </cfRule>
    <cfRule type="cellIs" dxfId="111" priority="72" operator="equal">
      <formula>"passed"</formula>
    </cfRule>
  </conditionalFormatting>
  <conditionalFormatting sqref="F129:F131">
    <cfRule type="cellIs" dxfId="110" priority="124" operator="equal">
      <formula>"Failed"</formula>
    </cfRule>
    <cfRule type="cellIs" dxfId="109" priority="125" operator="equal">
      <formula>"Not executed"</formula>
    </cfRule>
    <cfRule type="cellIs" dxfId="108" priority="126" operator="equal">
      <formula>"passed"</formula>
    </cfRule>
  </conditionalFormatting>
  <conditionalFormatting sqref="F90:F92">
    <cfRule type="cellIs" dxfId="107" priority="106" operator="equal">
      <formula>"Failed"</formula>
    </cfRule>
    <cfRule type="cellIs" dxfId="106" priority="107" operator="equal">
      <formula>"Not executed"</formula>
    </cfRule>
    <cfRule type="cellIs" dxfId="105" priority="108" operator="equal">
      <formula>"passed"</formula>
    </cfRule>
  </conditionalFormatting>
  <conditionalFormatting sqref="F57:F63">
    <cfRule type="cellIs" dxfId="104" priority="76" operator="equal">
      <formula>"Failed"</formula>
    </cfRule>
    <cfRule type="cellIs" dxfId="103" priority="77" operator="equal">
      <formula>"Not executed"</formula>
    </cfRule>
    <cfRule type="cellIs" dxfId="102" priority="78" operator="equal">
      <formula>"passed"</formula>
    </cfRule>
  </conditionalFormatting>
  <conditionalFormatting sqref="F139">
    <cfRule type="cellIs" dxfId="101" priority="55" operator="equal">
      <formula>"Failed"</formula>
    </cfRule>
    <cfRule type="cellIs" dxfId="100" priority="56" operator="equal">
      <formula>"Not executed"</formula>
    </cfRule>
    <cfRule type="cellIs" dxfId="99" priority="57" operator="equal">
      <formula>"passed"</formula>
    </cfRule>
  </conditionalFormatting>
  <conditionalFormatting sqref="F141">
    <cfRule type="cellIs" dxfId="98" priority="52" operator="equal">
      <formula>"Failed"</formula>
    </cfRule>
    <cfRule type="cellIs" dxfId="97" priority="53" operator="equal">
      <formula>"Not executed"</formula>
    </cfRule>
    <cfRule type="cellIs" dxfId="96" priority="54" operator="equal">
      <formula>"passed"</formula>
    </cfRule>
  </conditionalFormatting>
  <conditionalFormatting sqref="F73:F79">
    <cfRule type="cellIs" dxfId="95" priority="46" operator="equal">
      <formula>"Failed"</formula>
    </cfRule>
    <cfRule type="cellIs" dxfId="94" priority="47" operator="equal">
      <formula>"Not executed"</formula>
    </cfRule>
    <cfRule type="cellIs" dxfId="93" priority="48" operator="equal">
      <formula>"passed"</formula>
    </cfRule>
  </conditionalFormatting>
  <conditionalFormatting sqref="F81:F87">
    <cfRule type="cellIs" dxfId="92" priority="40" operator="equal">
      <formula>"Failed"</formula>
    </cfRule>
    <cfRule type="cellIs" dxfId="91" priority="41" operator="equal">
      <formula>"Not executed"</formula>
    </cfRule>
    <cfRule type="cellIs" dxfId="90" priority="42" operator="equal">
      <formula>"passed"</formula>
    </cfRule>
  </conditionalFormatting>
  <conditionalFormatting sqref="F111:F113">
    <cfRule type="cellIs" dxfId="89" priority="28" operator="equal">
      <formula>"Failed"</formula>
    </cfRule>
    <cfRule type="cellIs" dxfId="88" priority="29" operator="equal">
      <formula>"Not executed"</formula>
    </cfRule>
    <cfRule type="cellIs" dxfId="87" priority="30" operator="equal">
      <formula>"passed"</formula>
    </cfRule>
  </conditionalFormatting>
  <conditionalFormatting sqref="F107:F109">
    <cfRule type="cellIs" dxfId="86" priority="34" operator="equal">
      <formula>"Failed"</formula>
    </cfRule>
    <cfRule type="cellIs" dxfId="85" priority="35" operator="equal">
      <formula>"Not executed"</formula>
    </cfRule>
    <cfRule type="cellIs" dxfId="84" priority="36" operator="equal">
      <formula>"passed"</formula>
    </cfRule>
  </conditionalFormatting>
  <conditionalFormatting sqref="F119:F120">
    <cfRule type="cellIs" dxfId="83" priority="16" operator="equal">
      <formula>"Failed"</formula>
    </cfRule>
    <cfRule type="cellIs" dxfId="82" priority="17" operator="equal">
      <formula>"Not executed"</formula>
    </cfRule>
    <cfRule type="cellIs" dxfId="81" priority="18" operator="equal">
      <formula>"passed"</formula>
    </cfRule>
  </conditionalFormatting>
  <conditionalFormatting sqref="F121">
    <cfRule type="cellIs" dxfId="80" priority="13" operator="equal">
      <formula>"Failed"</formula>
    </cfRule>
    <cfRule type="cellIs" dxfId="79" priority="14" operator="equal">
      <formula>"Not executed"</formula>
    </cfRule>
    <cfRule type="cellIs" dxfId="78" priority="15" operator="equal">
      <formula>"passed"</formula>
    </cfRule>
  </conditionalFormatting>
  <conditionalFormatting sqref="F115:F117">
    <cfRule type="cellIs" dxfId="77" priority="22" operator="equal">
      <formula>"Failed"</formula>
    </cfRule>
    <cfRule type="cellIs" dxfId="76" priority="23" operator="equal">
      <formula>"Not executed"</formula>
    </cfRule>
    <cfRule type="cellIs" dxfId="75" priority="24" operator="equal">
      <formula>"passed"</formula>
    </cfRule>
  </conditionalFormatting>
  <conditionalFormatting sqref="F144">
    <cfRule type="cellIs" dxfId="74" priority="10" operator="equal">
      <formula>"Failed"</formula>
    </cfRule>
    <cfRule type="cellIs" dxfId="73" priority="11" operator="equal">
      <formula>"Not executed"</formula>
    </cfRule>
    <cfRule type="cellIs" dxfId="72" priority="12" operator="equal">
      <formula>"passed"</formula>
    </cfRule>
  </conditionalFormatting>
  <conditionalFormatting sqref="F148">
    <cfRule type="cellIs" dxfId="71" priority="1" operator="equal">
      <formula>"Failed"</formula>
    </cfRule>
    <cfRule type="cellIs" dxfId="70" priority="2" operator="equal">
      <formula>"Not executed"</formula>
    </cfRule>
    <cfRule type="cellIs" dxfId="69" priority="3" operator="equal">
      <formula>"passed"</formula>
    </cfRule>
  </conditionalFormatting>
  <conditionalFormatting sqref="F145">
    <cfRule type="cellIs" dxfId="68" priority="7" operator="equal">
      <formula>"Failed"</formula>
    </cfRule>
    <cfRule type="cellIs" dxfId="67" priority="8" operator="equal">
      <formula>"Not executed"</formula>
    </cfRule>
    <cfRule type="cellIs" dxfId="66" priority="9" operator="equal">
      <formula>"passed"</formula>
    </cfRule>
  </conditionalFormatting>
  <conditionalFormatting sqref="F147">
    <cfRule type="cellIs" dxfId="65" priority="4" operator="equal">
      <formula>"Failed"</formula>
    </cfRule>
    <cfRule type="cellIs" dxfId="64" priority="5" operator="equal">
      <formula>"Not executed"</formula>
    </cfRule>
    <cfRule type="cellIs" dxfId="63" priority="6" operator="equal">
      <formula>"passed"</formula>
    </cfRule>
  </conditionalFormatting>
  <dataValidations count="1">
    <dataValidation type="list" allowBlank="1" showInputMessage="1" showErrorMessage="1" sqref="F10:F11 F13:F14 F7:F8 F20:F23 F25:F28 F30:F33 F16:F17 F129:F131 F111:F113 F124:F126 F99:F101 F65:F71 F90:F92 F81:F87 F119:F121 F144:F145 F41:F47 F49:F55 F141:F142 F138:F139 F73:F79 F35:F38 F103:F105 F94:F96 F115:F117 F107:F109 F57:F63 F147:F148 F133:F135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4" workbookViewId="0">
      <selection activeCell="F15" sqref="F15"/>
    </sheetView>
  </sheetViews>
  <sheetFormatPr defaultRowHeight="14" x14ac:dyDescent="0.3"/>
  <cols>
    <col min="2" max="2" width="20.4140625" customWidth="1"/>
    <col min="3" max="3" width="26.6640625" customWidth="1"/>
    <col min="4" max="4" width="20.58203125" customWidth="1"/>
    <col min="5" max="5" width="12.33203125" customWidth="1"/>
  </cols>
  <sheetData>
    <row r="1" spans="1:16" ht="14" customHeight="1" x14ac:dyDescent="0.3">
      <c r="A1" s="315" t="s">
        <v>335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pans="1:16" ht="14" customHeight="1" x14ac:dyDescent="0.3">
      <c r="A2" s="315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x14ac:dyDescent="0.3">
      <c r="A3" s="79" t="s">
        <v>124</v>
      </c>
      <c r="B3" s="67"/>
      <c r="C3" s="313" t="s">
        <v>214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</row>
    <row r="4" spans="1:16" x14ac:dyDescent="0.3">
      <c r="A4" s="72" t="s">
        <v>127</v>
      </c>
      <c r="B4" s="80" t="s">
        <v>128</v>
      </c>
      <c r="C4" s="70"/>
      <c r="D4" s="71" t="s">
        <v>129</v>
      </c>
      <c r="E4" s="319" t="s">
        <v>130</v>
      </c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x14ac:dyDescent="0.3">
      <c r="A5" s="131"/>
      <c r="B5" s="131"/>
      <c r="C5" s="132" t="s">
        <v>336</v>
      </c>
      <c r="D5" s="132"/>
      <c r="E5" s="317" t="s">
        <v>514</v>
      </c>
      <c r="F5" s="317"/>
      <c r="G5" s="317"/>
      <c r="H5" s="317"/>
      <c r="I5" s="317" t="s">
        <v>515</v>
      </c>
      <c r="J5" s="317"/>
      <c r="K5" s="317"/>
      <c r="L5" s="317"/>
      <c r="M5" s="317" t="s">
        <v>516</v>
      </c>
      <c r="N5" s="317"/>
      <c r="O5" s="317"/>
      <c r="P5" s="317"/>
    </row>
    <row r="6" spans="1:16" x14ac:dyDescent="0.3">
      <c r="A6" s="133">
        <v>1</v>
      </c>
      <c r="B6" s="95"/>
      <c r="C6" s="134" t="s">
        <v>337</v>
      </c>
      <c r="D6" s="134"/>
      <c r="E6" s="134" t="s">
        <v>338</v>
      </c>
      <c r="F6" s="95" t="s">
        <v>361</v>
      </c>
      <c r="G6" s="95" t="s">
        <v>362</v>
      </c>
      <c r="H6" s="95"/>
      <c r="I6" s="134" t="s">
        <v>338</v>
      </c>
      <c r="J6" s="95" t="s">
        <v>361</v>
      </c>
      <c r="K6" s="95" t="s">
        <v>362</v>
      </c>
      <c r="L6" s="95"/>
      <c r="M6" s="134" t="s">
        <v>338</v>
      </c>
      <c r="N6" s="95" t="s">
        <v>361</v>
      </c>
      <c r="O6" s="95" t="s">
        <v>362</v>
      </c>
      <c r="P6" s="95"/>
    </row>
    <row r="7" spans="1:16" ht="26" customHeight="1" x14ac:dyDescent="0.3">
      <c r="A7" s="135"/>
      <c r="B7" s="136" t="s">
        <v>345</v>
      </c>
      <c r="C7" s="316" t="s">
        <v>363</v>
      </c>
      <c r="D7" s="316" t="s">
        <v>342</v>
      </c>
      <c r="E7" s="134" t="s">
        <v>343</v>
      </c>
      <c r="F7" s="95" t="s">
        <v>580</v>
      </c>
      <c r="G7" s="95">
        <v>15</v>
      </c>
      <c r="H7" s="123" t="s">
        <v>561</v>
      </c>
      <c r="I7" s="134" t="s">
        <v>343</v>
      </c>
      <c r="J7" s="95" t="s">
        <v>571</v>
      </c>
      <c r="K7" s="95">
        <v>21</v>
      </c>
      <c r="L7" s="123" t="s">
        <v>561</v>
      </c>
      <c r="M7" s="134" t="s">
        <v>343</v>
      </c>
      <c r="N7" s="95" t="s">
        <v>571</v>
      </c>
      <c r="O7" s="95">
        <v>24</v>
      </c>
      <c r="P7" s="123" t="s">
        <v>561</v>
      </c>
    </row>
    <row r="8" spans="1:16" ht="26" customHeight="1" x14ac:dyDescent="0.3">
      <c r="A8" s="135"/>
      <c r="B8" s="136" t="s">
        <v>346</v>
      </c>
      <c r="C8" s="316"/>
      <c r="D8" s="316"/>
      <c r="E8" s="134" t="s">
        <v>344</v>
      </c>
      <c r="F8" s="95" t="s">
        <v>571</v>
      </c>
      <c r="G8" s="95">
        <v>15</v>
      </c>
      <c r="H8" s="123" t="s">
        <v>561</v>
      </c>
      <c r="I8" s="134" t="s">
        <v>344</v>
      </c>
      <c r="J8" s="95" t="s">
        <v>571</v>
      </c>
      <c r="K8" s="95">
        <v>20</v>
      </c>
      <c r="L8" s="123" t="s">
        <v>561</v>
      </c>
      <c r="M8" s="134" t="s">
        <v>344</v>
      </c>
      <c r="N8" s="95" t="s">
        <v>571</v>
      </c>
      <c r="O8" s="95">
        <v>24</v>
      </c>
      <c r="P8" s="123" t="s">
        <v>561</v>
      </c>
    </row>
    <row r="9" spans="1:16" ht="26" customHeight="1" x14ac:dyDescent="0.3">
      <c r="A9" s="135"/>
      <c r="B9" s="136" t="s">
        <v>347</v>
      </c>
      <c r="C9" s="316"/>
      <c r="D9" s="316"/>
      <c r="E9" s="134" t="s">
        <v>353</v>
      </c>
      <c r="F9" s="95" t="s">
        <v>571</v>
      </c>
      <c r="G9" s="95">
        <v>15</v>
      </c>
      <c r="H9" s="123" t="s">
        <v>561</v>
      </c>
      <c r="I9" s="134" t="s">
        <v>353</v>
      </c>
      <c r="J9" s="95" t="s">
        <v>572</v>
      </c>
      <c r="K9" s="95">
        <v>21</v>
      </c>
      <c r="L9" s="123" t="s">
        <v>561</v>
      </c>
      <c r="M9" s="134" t="s">
        <v>353</v>
      </c>
      <c r="N9" s="95" t="s">
        <v>571</v>
      </c>
      <c r="O9" s="95">
        <v>24</v>
      </c>
      <c r="P9" s="123" t="s">
        <v>561</v>
      </c>
    </row>
    <row r="10" spans="1:16" ht="26" customHeight="1" x14ac:dyDescent="0.3">
      <c r="A10" s="135"/>
      <c r="B10" s="136" t="s">
        <v>348</v>
      </c>
      <c r="C10" s="316"/>
      <c r="D10" s="316"/>
      <c r="E10" s="134" t="s">
        <v>354</v>
      </c>
      <c r="F10" s="95" t="s">
        <v>571</v>
      </c>
      <c r="G10" s="95">
        <v>15</v>
      </c>
      <c r="H10" s="123" t="s">
        <v>561</v>
      </c>
      <c r="I10" s="134" t="s">
        <v>354</v>
      </c>
      <c r="J10" s="95" t="s">
        <v>571</v>
      </c>
      <c r="K10" s="95">
        <v>21</v>
      </c>
      <c r="L10" s="123" t="s">
        <v>561</v>
      </c>
      <c r="M10" s="134" t="s">
        <v>354</v>
      </c>
      <c r="N10" s="95" t="s">
        <v>571</v>
      </c>
      <c r="O10" s="95">
        <v>24</v>
      </c>
      <c r="P10" s="123" t="s">
        <v>561</v>
      </c>
    </row>
    <row r="11" spans="1:16" x14ac:dyDescent="0.3">
      <c r="A11" s="133">
        <v>2</v>
      </c>
      <c r="B11" s="133"/>
      <c r="C11" s="137" t="s">
        <v>340</v>
      </c>
      <c r="D11" s="134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</row>
    <row r="12" spans="1:16" ht="26" customHeight="1" x14ac:dyDescent="0.3">
      <c r="A12" s="135"/>
      <c r="B12" s="136" t="s">
        <v>349</v>
      </c>
      <c r="C12" s="316" t="s">
        <v>364</v>
      </c>
      <c r="D12" s="316" t="s">
        <v>341</v>
      </c>
      <c r="E12" s="134" t="s">
        <v>343</v>
      </c>
      <c r="F12" s="95"/>
      <c r="G12" s="95" t="s">
        <v>581</v>
      </c>
      <c r="H12" s="123" t="s">
        <v>561</v>
      </c>
      <c r="I12" s="134" t="s">
        <v>343</v>
      </c>
      <c r="J12" s="95"/>
      <c r="K12" s="95" t="s">
        <v>576</v>
      </c>
      <c r="L12" s="123" t="s">
        <v>561</v>
      </c>
      <c r="M12" s="134" t="s">
        <v>343</v>
      </c>
      <c r="N12" s="95"/>
      <c r="O12" s="95" t="s">
        <v>583</v>
      </c>
      <c r="P12" s="123" t="s">
        <v>561</v>
      </c>
    </row>
    <row r="13" spans="1:16" ht="26" customHeight="1" x14ac:dyDescent="0.3">
      <c r="A13" s="135"/>
      <c r="B13" s="136" t="s">
        <v>350</v>
      </c>
      <c r="C13" s="316"/>
      <c r="D13" s="316"/>
      <c r="E13" s="134" t="s">
        <v>344</v>
      </c>
      <c r="F13" s="95"/>
      <c r="G13" s="95" t="s">
        <v>582</v>
      </c>
      <c r="H13" s="123" t="s">
        <v>561</v>
      </c>
      <c r="I13" s="134" t="s">
        <v>344</v>
      </c>
      <c r="J13" s="95"/>
      <c r="K13" s="95" t="s">
        <v>573</v>
      </c>
      <c r="L13" s="123" t="s">
        <v>561</v>
      </c>
      <c r="M13" s="134" t="s">
        <v>344</v>
      </c>
      <c r="N13" s="95"/>
      <c r="O13" s="95" t="s">
        <v>577</v>
      </c>
      <c r="P13" s="123" t="s">
        <v>561</v>
      </c>
    </row>
    <row r="14" spans="1:16" ht="26" customHeight="1" x14ac:dyDescent="0.3">
      <c r="A14" s="135"/>
      <c r="B14" s="136" t="s">
        <v>351</v>
      </c>
      <c r="C14" s="316"/>
      <c r="D14" s="316"/>
      <c r="E14" s="134" t="s">
        <v>353</v>
      </c>
      <c r="F14" s="95"/>
      <c r="G14" s="95" t="s">
        <v>578</v>
      </c>
      <c r="H14" s="123" t="s">
        <v>561</v>
      </c>
      <c r="I14" s="134" t="s">
        <v>353</v>
      </c>
      <c r="J14" s="95"/>
      <c r="K14" s="95" t="s">
        <v>574</v>
      </c>
      <c r="L14" s="123" t="s">
        <v>561</v>
      </c>
      <c r="M14" s="134" t="s">
        <v>353</v>
      </c>
      <c r="N14" s="95"/>
      <c r="O14" s="95" t="s">
        <v>584</v>
      </c>
      <c r="P14" s="123" t="s">
        <v>561</v>
      </c>
    </row>
    <row r="15" spans="1:16" ht="26" customHeight="1" x14ac:dyDescent="0.3">
      <c r="A15" s="135"/>
      <c r="B15" s="136" t="s">
        <v>352</v>
      </c>
      <c r="C15" s="316"/>
      <c r="D15" s="316"/>
      <c r="E15" s="134" t="s">
        <v>354</v>
      </c>
      <c r="F15" s="95"/>
      <c r="G15" s="95" t="s">
        <v>579</v>
      </c>
      <c r="H15" s="123" t="s">
        <v>561</v>
      </c>
      <c r="I15" s="134" t="s">
        <v>354</v>
      </c>
      <c r="J15" s="95"/>
      <c r="K15" s="95" t="s">
        <v>575</v>
      </c>
      <c r="L15" s="123" t="s">
        <v>561</v>
      </c>
      <c r="M15" s="134" t="s">
        <v>354</v>
      </c>
      <c r="N15" s="95"/>
      <c r="O15" s="95" t="s">
        <v>585</v>
      </c>
      <c r="P15" s="123" t="s">
        <v>561</v>
      </c>
    </row>
    <row r="16" spans="1:16" x14ac:dyDescent="0.3">
      <c r="G16" s="192" t="s">
        <v>586</v>
      </c>
    </row>
    <row r="17" spans="1:1" x14ac:dyDescent="0.3">
      <c r="A17" t="s">
        <v>594</v>
      </c>
    </row>
  </sheetData>
  <mergeCells count="13">
    <mergeCell ref="C3:P3"/>
    <mergeCell ref="A1:P2"/>
    <mergeCell ref="C12:C15"/>
    <mergeCell ref="D12:D15"/>
    <mergeCell ref="E5:H5"/>
    <mergeCell ref="C7:C10"/>
    <mergeCell ref="D7:D10"/>
    <mergeCell ref="I5:L5"/>
    <mergeCell ref="I11:L11"/>
    <mergeCell ref="M5:P5"/>
    <mergeCell ref="M11:P11"/>
    <mergeCell ref="E4:P4"/>
    <mergeCell ref="E11:H11"/>
  </mergeCells>
  <phoneticPr fontId="4" type="noConversion"/>
  <conditionalFormatting sqref="H12:H15 H7:H10">
    <cfRule type="cellIs" dxfId="62" priority="7" operator="equal">
      <formula>"Failed"</formula>
    </cfRule>
    <cfRule type="cellIs" dxfId="61" priority="8" operator="equal">
      <formula>"Not executed"</formula>
    </cfRule>
    <cfRule type="cellIs" dxfId="60" priority="9" operator="equal">
      <formula>"passed"</formula>
    </cfRule>
  </conditionalFormatting>
  <conditionalFormatting sqref="L7:L10 L12:L15">
    <cfRule type="cellIs" dxfId="59" priority="4" operator="equal">
      <formula>"Failed"</formula>
    </cfRule>
    <cfRule type="cellIs" dxfId="58" priority="5" operator="equal">
      <formula>"Not executed"</formula>
    </cfRule>
    <cfRule type="cellIs" dxfId="57" priority="6" operator="equal">
      <formula>"passed"</formula>
    </cfRule>
  </conditionalFormatting>
  <conditionalFormatting sqref="P12:P15 P7:P10">
    <cfRule type="cellIs" dxfId="56" priority="1" operator="equal">
      <formula>"Failed"</formula>
    </cfRule>
    <cfRule type="cellIs" dxfId="55" priority="2" operator="equal">
      <formula>"Not executed"</formula>
    </cfRule>
    <cfRule type="cellIs" dxfId="54" priority="3" operator="equal">
      <formula>"passed"</formula>
    </cfRule>
  </conditionalFormatting>
  <dataValidations count="1">
    <dataValidation type="list" allowBlank="1" showInputMessage="1" showErrorMessage="1" sqref="L12:L15 H12:H15 H7:H10 L7:L10 P12:P15 P7:P10">
      <formula1>"Pass by VT, Fail by VT, Passed,Failed,Not executed, Test but further validation needed"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封面 </vt:lpstr>
      <vt:lpstr>版本管理</vt:lpstr>
      <vt:lpstr>总览</vt:lpstr>
      <vt:lpstr>1_逻辑</vt:lpstr>
      <vt:lpstr>2_TURN动画测试</vt:lpstr>
      <vt:lpstr>3_RBin测试</vt:lpstr>
      <vt:lpstr>4_NTC测试</vt:lpstr>
      <vt:lpstr>5_故障测试</vt:lpstr>
      <vt:lpstr>6_休眠唤醒</vt:lpstr>
      <vt:lpstr>7_pwm测试</vt:lpstr>
      <vt:lpstr>8_冷热启动延时</vt:lpstr>
      <vt:lpstr>9_outage测试</vt:lpstr>
      <vt:lpstr>10_电压特性测试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2023-12-10T06:27:42Z</dcterms:modified>
</cp:coreProperties>
</file>